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anskefysioterapeuter-my.sharepoint.com/personal/mes_fysio_dk/Documents/Skrivebord/"/>
    </mc:Choice>
  </mc:AlternateContent>
  <xr:revisionPtr revIDLastSave="0" documentId="8_{9A991B3F-A2DC-49D7-9333-EBEB83D0FA4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Ny gæstepris" sheetId="3" r:id="rId1"/>
    <sheet name="Ark1" sheetId="1" state="hidden" r:id="rId2"/>
    <sheet name="Prismodel Fixed Fee (drift)" sheetId="2" state="hidden" r:id="rId3"/>
  </sheets>
  <definedNames>
    <definedName name="ID" localSheetId="2" hidden="1">"135a1ffc-3ce3-4115-882d-8da8243bad8f"</definedName>
    <definedName name="solver_adj" localSheetId="2" hidden="1">'Prismodel Fixed Fee (drift)'!#REF!</definedName>
    <definedName name="solver_cvg" localSheetId="2" hidden="1">0.0001</definedName>
    <definedName name="solver_drv" localSheetId="2" hidden="1">2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0</definedName>
    <definedName name="solver_nwt" localSheetId="2" hidden="1">1</definedName>
    <definedName name="solver_opt" localSheetId="2" hidden="1">'Prismodel Fixed Fee (drift)'!#REF!</definedName>
    <definedName name="solver_pre" localSheetId="2" hidden="1">0.000001</definedName>
    <definedName name="solver_rbv" localSheetId="2" hidden="1">2</definedName>
    <definedName name="solver_rlx" localSheetId="2" hidden="1">2</definedName>
    <definedName name="solver_rsd" localSheetId="2" hidden="1">0</definedName>
    <definedName name="solver_scl" localSheetId="2" hidden="1">2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3</definedName>
    <definedName name="solver_val" localSheetId="2" hidden="1">0.031</definedName>
    <definedName name="solver_ver" localSheetId="2" hidden="1">3</definedName>
    <definedName name="_xlnm.Print_Area" localSheetId="1">'Ark1'!$A$1:$J$50</definedName>
    <definedName name="_xlnm.Print_Area" localSheetId="0">'Ny gæstepris'!$A$1:$J$50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3" l="1"/>
  <c r="G40" i="3"/>
  <c r="G41" i="3"/>
  <c r="G32" i="3"/>
  <c r="G31" i="3"/>
  <c r="G39" i="3"/>
  <c r="G38" i="3"/>
  <c r="G37" i="3"/>
  <c r="G35" i="3"/>
  <c r="G33" i="3"/>
  <c r="G29" i="3"/>
  <c r="G28" i="3"/>
  <c r="G27" i="3"/>
  <c r="G26" i="3"/>
  <c r="G24" i="3"/>
  <c r="G23" i="3"/>
  <c r="G22" i="3"/>
  <c r="G21" i="3"/>
  <c r="G20" i="3"/>
  <c r="G18" i="3"/>
  <c r="G17" i="3"/>
  <c r="G16" i="3"/>
  <c r="G15" i="3"/>
  <c r="G13" i="3"/>
  <c r="G12" i="3"/>
  <c r="G11" i="3"/>
  <c r="G10" i="3"/>
  <c r="M10" i="1"/>
  <c r="D15" i="2"/>
  <c r="D16" i="2" s="1"/>
  <c r="D17" i="2" s="1"/>
  <c r="G44" i="3" l="1"/>
  <c r="D19" i="2"/>
  <c r="D18" i="2"/>
  <c r="G24" i="1" l="1"/>
  <c r="G10" i="1" l="1"/>
  <c r="G37" i="1" l="1"/>
  <c r="G40" i="1" l="1"/>
  <c r="G13" i="1"/>
  <c r="G12" i="1"/>
  <c r="G18" i="1" l="1"/>
  <c r="G21" i="1" l="1"/>
  <c r="G39" i="1"/>
  <c r="G38" i="1"/>
  <c r="G25" i="1"/>
  <c r="G15" i="1" l="1"/>
  <c r="G23" i="1"/>
  <c r="G22" i="1"/>
  <c r="G20" i="1"/>
  <c r="G30" i="1"/>
  <c r="G29" i="1"/>
  <c r="G28" i="1"/>
  <c r="G19" i="1"/>
  <c r="G11" i="1"/>
  <c r="G36" i="1"/>
  <c r="G35" i="1"/>
  <c r="G34" i="1"/>
  <c r="G33" i="1"/>
  <c r="G17" i="1"/>
  <c r="G26" i="1"/>
  <c r="G16" i="1"/>
  <c r="G27" i="1"/>
  <c r="G14" i="1"/>
  <c r="G44" i="1" l="1"/>
</calcChain>
</file>

<file path=xl/sharedStrings.xml><?xml version="1.0" encoding="utf-8"?>
<sst xmlns="http://schemas.openxmlformats.org/spreadsheetml/2006/main" count="132" uniqueCount="108">
  <si>
    <t xml:space="preserve"> Møderekvisition for Kost &amp; Ernæringsforbundet,
 Danske Fysioterapeuter samt Sergel    2024</t>
  </si>
  <si>
    <t>nov. 2022</t>
  </si>
  <si>
    <t xml:space="preserve"> Mødebestillingen sendes til KANTINEN senest dagen før, inden kl. 12 (til begge mailadresser) -'Mødeforplejning' i emnelinjen</t>
  </si>
  <si>
    <t>Antal mødedeltagere:</t>
  </si>
  <si>
    <t>Mødedato:</t>
  </si>
  <si>
    <t>Navn/telefon på bestiller:</t>
  </si>
  <si>
    <t>Lokale:</t>
  </si>
  <si>
    <t>Organisation:</t>
  </si>
  <si>
    <t>Mødestart/-slut:</t>
  </si>
  <si>
    <t>Mødets art/ konto</t>
  </si>
  <si>
    <t>Piccoline afhenter i køkkenet:</t>
  </si>
  <si>
    <t xml:space="preserve">Bemærkninger </t>
  </si>
  <si>
    <t>Forplejning</t>
  </si>
  <si>
    <t xml:space="preserve">Kl. </t>
  </si>
  <si>
    <t>Antal</t>
  </si>
  <si>
    <t>Enhedspris</t>
  </si>
  <si>
    <t>Total pris</t>
  </si>
  <si>
    <r>
      <t xml:space="preserve">Kaffekande </t>
    </r>
    <r>
      <rPr>
        <sz val="9"/>
        <color indexed="8"/>
        <rFont val="Calibri"/>
        <family val="2"/>
      </rPr>
      <t>inkl. mælk, sukker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indexed="8"/>
        <rFont val="Calibri"/>
        <family val="2"/>
      </rPr>
      <t>(4 pers.pr.kande)</t>
    </r>
  </si>
  <si>
    <r>
      <t xml:space="preserve">Thekande  </t>
    </r>
    <r>
      <rPr>
        <sz val="9"/>
        <color indexed="8"/>
        <rFont val="Calibri"/>
        <family val="2"/>
      </rPr>
      <t>inkl. mælk, sukker (4 pers.pr. kande)</t>
    </r>
  </si>
  <si>
    <t>Servering af refill på Kaffekande</t>
  </si>
  <si>
    <t xml:space="preserve">Servering af refill på Thekande </t>
  </si>
  <si>
    <t>Morgen mad</t>
  </si>
  <si>
    <t>Surdejsbolle med øko ost, hjemmelavet marmelade og smør</t>
  </si>
  <si>
    <t>Øko skyr rørt med honningbær og toppet ristet cranola</t>
  </si>
  <si>
    <t xml:space="preserve">Frisk bagt Meyers kanelsnurre </t>
  </si>
  <si>
    <t>Små smør croissant pr. stk</t>
  </si>
  <si>
    <t xml:space="preserve">Frokost </t>
  </si>
  <si>
    <t xml:space="preserve">Meyers anretninger bestående af 3 kolde anretninger, 2 gode oste og dagens salat hertil brød og smør </t>
  </si>
  <si>
    <t xml:space="preserve">Fyldig sandwich i hjemmebagt ølandbrød eller rugbrød med dagens pålæg, grøntsager og hjemmelavet dressing </t>
  </si>
  <si>
    <t xml:space="preserve">Madsalat med årstidens grøntsager, sprødt og dressing hertil brød og smør </t>
  </si>
  <si>
    <t>Frokost i kantinen</t>
  </si>
  <si>
    <t>Vand i kande (3-5 pers.pr kande)</t>
  </si>
  <si>
    <t>Den lette</t>
  </si>
  <si>
    <t xml:space="preserve">Skåret øko grønt med hjemmelavet dip eller spread </t>
  </si>
  <si>
    <t xml:space="preserve">Saltet nødder og kernemix </t>
  </si>
  <si>
    <t>Rawbar med havre, nødder og tørret frugt</t>
  </si>
  <si>
    <r>
      <t>Anden forplejning leveres efter aftale med køkkenet.  Køkkenchefen udarbejder forslag og pris fra gang til gang.</t>
    </r>
    <r>
      <rPr>
        <b/>
        <sz val="11"/>
        <rFont val="Calibri"/>
        <family val="2"/>
        <scheme val="minor"/>
      </rPr>
      <t xml:space="preserve">    
Du kan altid gå ind på Meyers app og se hvad der er af takeaway muligher
</t>
    </r>
    <r>
      <rPr>
        <b/>
        <sz val="11"/>
        <color rgb="FFFF0000"/>
        <rFont val="Calibri"/>
        <family val="2"/>
        <scheme val="minor"/>
      </rPr>
      <t xml:space="preserve">
</t>
    </r>
  </si>
  <si>
    <t>Skåret frugt  pr. person</t>
  </si>
  <si>
    <t xml:space="preserve">den søde </t>
  </si>
  <si>
    <t xml:space="preserve">Meyers Brownie </t>
  </si>
  <si>
    <t xml:space="preserve">Hjemmelavet Cookies </t>
  </si>
  <si>
    <t xml:space="preserve">Dagens kage </t>
  </si>
  <si>
    <t>Hindbær snitte</t>
  </si>
  <si>
    <t>Det læskende</t>
  </si>
  <si>
    <t xml:space="preserve">1L meyers most </t>
  </si>
  <si>
    <t>Dagens energi shot</t>
  </si>
  <si>
    <t>1L hjemmelavet frugt drik</t>
  </si>
  <si>
    <t>Kildevand</t>
  </si>
  <si>
    <t xml:space="preserve">Dato: </t>
  </si>
  <si>
    <t>I alt</t>
  </si>
  <si>
    <t xml:space="preserve">OBS: Ved møder, der begynder senere end kl. 12, </t>
  </si>
  <si>
    <t>skal man selv hente mødeforplejning i kantinen, da piccolinen har fri kl. 12.</t>
  </si>
  <si>
    <t xml:space="preserve"> - Aflever også meget gerne det brugte service uden madrester i kantinen, når mødet er slut - Tak.</t>
  </si>
  <si>
    <t>Køkkentelefon: 28 35 58 88</t>
  </si>
  <si>
    <t>Priser er inkl. moms</t>
  </si>
  <si>
    <t xml:space="preserve"> Møderekvisition for Kost &amp; Ernæringsforbundet,
 Danske Fysioterapeuter samt Sergel</t>
  </si>
  <si>
    <t>ny 2021</t>
  </si>
  <si>
    <t xml:space="preserve"> Mødebestillingen sendes til KANTINEN senest dagen før, inden kl. 12.00 (til begge mailadresser) - skriv 'Mødeforplejning' i emnelinjen</t>
  </si>
  <si>
    <t xml:space="preserve">sabina.walloee.thorsen@dk.issworld.com  </t>
  </si>
  <si>
    <t xml:space="preserve">og </t>
  </si>
  <si>
    <t>Sh@fysio.dk</t>
  </si>
  <si>
    <t>Bemærkninger til køkkenet</t>
  </si>
  <si>
    <r>
      <t xml:space="preserve">Lille start </t>
    </r>
    <r>
      <rPr>
        <sz val="9"/>
        <color indexed="8"/>
        <rFont val="Calibri"/>
        <family val="2"/>
      </rPr>
      <t>(Smør, ost, marmelade, brød)</t>
    </r>
  </si>
  <si>
    <t>Croissant (pr stk)</t>
  </si>
  <si>
    <t>Frisk Grønt med dip (pr. person)</t>
  </si>
  <si>
    <t>Frisk frugt, skåret (pr. person)</t>
  </si>
  <si>
    <t xml:space="preserve">Fuldkornssnack </t>
  </si>
  <si>
    <t>Nødder (pr. person)</t>
  </si>
  <si>
    <r>
      <t xml:space="preserve">*Øko sodavand </t>
    </r>
    <r>
      <rPr>
        <sz val="9"/>
        <color indexed="8"/>
        <rFont val="Calibri"/>
        <family val="2"/>
      </rPr>
      <t>(kun i forbindelse med frokost)</t>
    </r>
  </si>
  <si>
    <r>
      <t xml:space="preserve">Vand med brus </t>
    </r>
    <r>
      <rPr>
        <sz val="9"/>
        <color indexed="8"/>
        <rFont val="Calibri"/>
        <family val="2"/>
      </rPr>
      <t>(kun i forbindelse med frokost)</t>
    </r>
  </si>
  <si>
    <t>*Buffet i kantinen (pr. gæst)</t>
  </si>
  <si>
    <t>*Måltidsalat m.protein. serveres brød til</t>
  </si>
  <si>
    <t>*Luksus Smørrebrød (pr. stk)</t>
  </si>
  <si>
    <t>*Hjemmelavet sandwich (pr. stk.)</t>
  </si>
  <si>
    <t>Sødt til kaffen (pr person)</t>
  </si>
  <si>
    <t>Juice, øko, én liter</t>
  </si>
  <si>
    <r>
      <t>Anden forplejning leveres efter aftale med køkkenet.  Køkkenchefen udarbejder forslag og pris fra gang til gang.</t>
    </r>
    <r>
      <rPr>
        <b/>
        <sz val="11"/>
        <rFont val="Calibri"/>
        <family val="2"/>
        <scheme val="minor"/>
      </rPr>
      <t xml:space="preserve">    
* Bestilling af sortiment med én stjerne bestilles ugen op til mødets afholdelse.   
</t>
    </r>
    <r>
      <rPr>
        <b/>
        <sz val="11"/>
        <color rgb="FFFF0000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** Privatsalg foretages over mobilepay ved afhentining. </t>
    </r>
  </si>
  <si>
    <t>Tilkøb: Skiveskåret kødpålæg (8 pers.)</t>
  </si>
  <si>
    <t>Tilkøb: Øko.pålægschokolade (mørk/lys)(8 pers.)</t>
  </si>
  <si>
    <r>
      <rPr>
        <b/>
        <sz val="9"/>
        <color theme="1" tint="4.9989318521683403E-2"/>
        <rFont val="Britannic Bold"/>
        <family val="2"/>
      </rPr>
      <t>**Privatsalg:</t>
    </r>
    <r>
      <rPr>
        <b/>
        <sz val="9"/>
        <color theme="1"/>
        <rFont val="Calibri"/>
        <family val="2"/>
        <scheme val="minor"/>
      </rPr>
      <t xml:space="preserve"> (Betales over mobilpay)</t>
    </r>
  </si>
  <si>
    <t>Take away: Den grønne hertil brød</t>
  </si>
  <si>
    <t>Take away: Vegetarret</t>
  </si>
  <si>
    <t>Take away: Varm ret</t>
  </si>
  <si>
    <t>Hjemmebagt rugbrød eller lyst</t>
  </si>
  <si>
    <r>
      <t>Morgenmadpakke (8 pers)</t>
    </r>
    <r>
      <rPr>
        <b/>
        <sz val="8"/>
        <rFont val="Calibri"/>
        <family val="2"/>
        <scheme val="minor"/>
      </rPr>
      <t>brød, smør, ost, syltetøj</t>
    </r>
  </si>
  <si>
    <t xml:space="preserve">OBS: Ved møder, der begynder senere end kl. 13, </t>
  </si>
  <si>
    <t>skal man selv hente mødeforplejning i kantinen, da piccolinen har fri kl. 13.</t>
  </si>
  <si>
    <t>Mobilepay: 68826</t>
  </si>
  <si>
    <t>Køkkentelefon: 61 94 51 44</t>
  </si>
  <si>
    <t xml:space="preserve">Forudsætninger </t>
  </si>
  <si>
    <t>Stigninger</t>
  </si>
  <si>
    <t xml:space="preserve">Fødevareindeks </t>
  </si>
  <si>
    <t>Kunde</t>
  </si>
  <si>
    <t>Nøgletal - Input kundechef</t>
  </si>
  <si>
    <t>DKK ('000)</t>
  </si>
  <si>
    <t>Nuværende Vederlag</t>
  </si>
  <si>
    <t>&lt;--- Du bedes indsætte det faste fulde vederlag</t>
  </si>
  <si>
    <t>Food %</t>
  </si>
  <si>
    <t>&lt;--- Du bedes indsætte den estimeret andel af vederlaget, der tilgår Food omk. (Ved tvivl så anvend food %)</t>
  </si>
  <si>
    <t>Model 1 - Fixed Fee</t>
  </si>
  <si>
    <t>Fast vederlag</t>
  </si>
  <si>
    <t>Fast vederlag genstand for regulering</t>
  </si>
  <si>
    <r>
      <rPr>
        <i/>
        <sz val="11"/>
        <color theme="1"/>
        <rFont val="Calibri"/>
        <family val="2"/>
      </rPr>
      <t>∆</t>
    </r>
    <r>
      <rPr>
        <i/>
        <sz val="13.2"/>
        <color theme="1"/>
        <rFont val="Noto Sans Light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Regulering</t>
    </r>
    <r>
      <rPr>
        <sz val="11"/>
        <color theme="1"/>
        <rFont val="Calibri"/>
        <family val="2"/>
        <scheme val="minor"/>
      </rPr>
      <t xml:space="preserve"> DKK</t>
    </r>
  </si>
  <si>
    <t>Fast vederlag, ny</t>
  </si>
  <si>
    <t>Effektiv stigning</t>
  </si>
  <si>
    <t>Økologisk sodavand</t>
  </si>
  <si>
    <t>Chokolade</t>
  </si>
  <si>
    <t>2158@meyers.dk og  kej@fysio.dk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</si>
</sst>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&quot;kr.&quot;\ #,##0.00"/>
    <numFmt numFmtId="165" formatCode="&quot;kr.&quot;\ #,##0"/>
    <numFmt numFmtId="166" formatCode="_-* #,##0_-;\-* #,##0_-;_-* &quot;-&quot;??_-;_-@_-"/>
    <numFmt numFmtId="167" formatCode="0.0%"/>
  </numFmts>
  <fonts count="32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rgb="FF7030A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 tint="4.9989318521683403E-2"/>
      <name val="Britannic Bold"/>
      <family val="2"/>
    </font>
    <font>
      <b/>
      <sz val="9"/>
      <name val="Calibri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3.2"/>
      <color theme="1"/>
      <name val="Noto Sans Light"/>
      <family val="2"/>
    </font>
    <font>
      <b/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000000"/>
      <name val="Calibri"/>
      <scheme val="minor"/>
    </font>
    <font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4999237037263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3" xfId="0" applyBorder="1" applyProtection="1">
      <protection locked="0"/>
    </xf>
    <xf numFmtId="0" fontId="0" fillId="0" borderId="0" xfId="0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/>
    <xf numFmtId="0" fontId="0" fillId="0" borderId="0" xfId="0" applyAlignment="1" applyProtection="1">
      <alignment vertical="top" wrapText="1"/>
      <protection locked="0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top" wrapText="1"/>
    </xf>
    <xf numFmtId="0" fontId="3" fillId="3" borderId="0" xfId="0" applyFont="1" applyFill="1"/>
    <xf numFmtId="0" fontId="3" fillId="4" borderId="5" xfId="0" applyFont="1" applyFill="1" applyBorder="1"/>
    <xf numFmtId="0" fontId="3" fillId="4" borderId="1" xfId="0" applyFont="1" applyFill="1" applyBorder="1"/>
    <xf numFmtId="0" fontId="3" fillId="4" borderId="6" xfId="0" applyFont="1" applyFill="1" applyBorder="1"/>
    <xf numFmtId="0" fontId="0" fillId="4" borderId="7" xfId="0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4" borderId="3" xfId="0" applyFont="1" applyFill="1" applyBorder="1"/>
    <xf numFmtId="0" fontId="0" fillId="4" borderId="3" xfId="0" applyFill="1" applyBorder="1"/>
    <xf numFmtId="0" fontId="3" fillId="4" borderId="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/>
    <xf numFmtId="164" fontId="3" fillId="2" borderId="12" xfId="0" applyNumberFormat="1" applyFont="1" applyFill="1" applyBorder="1"/>
    <xf numFmtId="0" fontId="2" fillId="3" borderId="13" xfId="1" applyFill="1" applyBorder="1" applyAlignment="1" applyProtection="1">
      <protection locked="0"/>
    </xf>
    <xf numFmtId="0" fontId="8" fillId="3" borderId="13" xfId="1" applyFont="1" applyFill="1" applyBorder="1" applyAlignment="1" applyProtection="1">
      <protection locked="0"/>
    </xf>
    <xf numFmtId="0" fontId="9" fillId="4" borderId="3" xfId="0" applyFont="1" applyFill="1" applyBorder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/>
    <xf numFmtId="0" fontId="2" fillId="0" borderId="0" xfId="1" applyAlignment="1">
      <alignment vertical="center"/>
    </xf>
    <xf numFmtId="0" fontId="3" fillId="2" borderId="19" xfId="0" applyFont="1" applyFill="1" applyBorder="1"/>
    <xf numFmtId="0" fontId="10" fillId="0" borderId="0" xfId="0" applyFont="1" applyAlignment="1">
      <alignment horizontal="left"/>
    </xf>
    <xf numFmtId="0" fontId="19" fillId="0" borderId="6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22" fillId="0" borderId="6" xfId="0" applyFont="1" applyBorder="1" applyAlignment="1" applyProtection="1">
      <alignment horizontal="left"/>
      <protection locked="0"/>
    </xf>
    <xf numFmtId="0" fontId="22" fillId="0" borderId="4" xfId="0" applyFont="1" applyBorder="1" applyAlignment="1" applyProtection="1">
      <alignment horizontal="left"/>
      <protection locked="0"/>
    </xf>
    <xf numFmtId="0" fontId="22" fillId="0" borderId="19" xfId="0" applyFont="1" applyBorder="1" applyAlignment="1" applyProtection="1">
      <alignment horizontal="left"/>
      <protection locked="0"/>
    </xf>
    <xf numFmtId="165" fontId="0" fillId="0" borderId="1" xfId="0" applyNumberFormat="1" applyBorder="1" applyAlignment="1">
      <alignment horizontal="left"/>
    </xf>
    <xf numFmtId="165" fontId="0" fillId="0" borderId="3" xfId="0" applyNumberFormat="1" applyBorder="1" applyAlignment="1">
      <alignment horizontal="left"/>
    </xf>
    <xf numFmtId="1" fontId="0" fillId="0" borderId="7" xfId="0" applyNumberFormat="1" applyBorder="1" applyAlignment="1" applyProtection="1">
      <alignment horizontal="left"/>
      <protection locked="0"/>
    </xf>
    <xf numFmtId="165" fontId="3" fillId="2" borderId="2" xfId="0" applyNumberFormat="1" applyFont="1" applyFill="1" applyBorder="1" applyAlignment="1">
      <alignment horizontal="left"/>
    </xf>
    <xf numFmtId="17" fontId="24" fillId="3" borderId="2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>
      <alignment wrapText="1"/>
    </xf>
    <xf numFmtId="0" fontId="3" fillId="0" borderId="0" xfId="0" applyFont="1"/>
    <xf numFmtId="0" fontId="0" fillId="0" borderId="0" xfId="0" applyProtection="1">
      <protection locked="0"/>
    </xf>
    <xf numFmtId="164" fontId="0" fillId="0" borderId="3" xfId="0" applyNumberFormat="1" applyBorder="1" applyAlignment="1" applyProtection="1">
      <alignment horizontal="left"/>
      <protection locked="0"/>
    </xf>
    <xf numFmtId="165" fontId="0" fillId="0" borderId="1" xfId="0" applyNumberFormat="1" applyBorder="1" applyAlignment="1" applyProtection="1">
      <alignment horizontal="left"/>
      <protection locked="0"/>
    </xf>
    <xf numFmtId="10" fontId="0" fillId="5" borderId="28" xfId="0" applyNumberFormat="1" applyFill="1" applyBorder="1" applyAlignment="1">
      <alignment horizontal="left"/>
    </xf>
    <xf numFmtId="166" fontId="0" fillId="0" borderId="0" xfId="2" applyNumberFormat="1" applyFont="1"/>
    <xf numFmtId="166" fontId="3" fillId="0" borderId="0" xfId="2" applyNumberFormat="1" applyFont="1" applyAlignment="1">
      <alignment vertical="center"/>
    </xf>
    <xf numFmtId="43" fontId="0" fillId="0" borderId="0" xfId="2" applyFont="1"/>
    <xf numFmtId="0" fontId="3" fillId="0" borderId="9" xfId="0" applyFont="1" applyBorder="1"/>
    <xf numFmtId="0" fontId="0" fillId="0" borderId="29" xfId="0" applyBorder="1"/>
    <xf numFmtId="44" fontId="0" fillId="6" borderId="28" xfId="3" applyFont="1" applyFill="1" applyBorder="1"/>
    <xf numFmtId="0" fontId="17" fillId="0" borderId="0" xfId="0" applyFont="1"/>
    <xf numFmtId="10" fontId="0" fillId="6" borderId="28" xfId="4" applyNumberFormat="1" applyFont="1" applyFill="1" applyBorder="1"/>
    <xf numFmtId="44" fontId="3" fillId="8" borderId="30" xfId="3" applyFont="1" applyFill="1" applyBorder="1"/>
    <xf numFmtId="44" fontId="25" fillId="8" borderId="28" xfId="3" applyFont="1" applyFill="1" applyBorder="1"/>
    <xf numFmtId="44" fontId="12" fillId="8" borderId="28" xfId="3" applyFont="1" applyFill="1" applyBorder="1"/>
    <xf numFmtId="0" fontId="28" fillId="0" borderId="0" xfId="0" applyFont="1"/>
    <xf numFmtId="167" fontId="28" fillId="0" borderId="0" xfId="4" applyNumberFormat="1" applyFont="1"/>
    <xf numFmtId="10" fontId="0" fillId="0" borderId="0" xfId="4" applyNumberFormat="1" applyFont="1"/>
    <xf numFmtId="44" fontId="0" fillId="0" borderId="0" xfId="0" applyNumberFormat="1"/>
    <xf numFmtId="0" fontId="2" fillId="0" borderId="0" xfId="1" applyBorder="1" applyAlignment="1" applyProtection="1">
      <alignment vertical="top" wrapText="1"/>
      <protection locked="0"/>
    </xf>
    <xf numFmtId="0" fontId="17" fillId="0" borderId="6" xfId="0" applyFont="1" applyBorder="1" applyAlignment="1">
      <alignment horizontal="left"/>
    </xf>
    <xf numFmtId="0" fontId="18" fillId="0" borderId="6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18" fillId="0" borderId="19" xfId="0" applyFont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0" fontId="0" fillId="2" borderId="3" xfId="0" applyFill="1" applyBorder="1" applyProtection="1">
      <protection locked="0"/>
    </xf>
    <xf numFmtId="165" fontId="0" fillId="2" borderId="3" xfId="0" applyNumberFormat="1" applyFill="1" applyBorder="1" applyAlignment="1">
      <alignment horizontal="left"/>
    </xf>
    <xf numFmtId="165" fontId="0" fillId="2" borderId="1" xfId="0" applyNumberFormat="1" applyFill="1" applyBorder="1" applyAlignment="1">
      <alignment horizontal="left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2" fillId="0" borderId="0" xfId="0" applyFon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18" fillId="0" borderId="6" xfId="0" applyFont="1" applyBorder="1" applyAlignment="1" applyProtection="1">
      <alignment horizontal="left"/>
      <protection locked="0"/>
    </xf>
    <xf numFmtId="0" fontId="18" fillId="0" borderId="4" xfId="0" applyFont="1" applyBorder="1" applyAlignment="1" applyProtection="1">
      <alignment horizontal="left"/>
      <protection locked="0"/>
    </xf>
    <xf numFmtId="0" fontId="18" fillId="0" borderId="19" xfId="0" applyFont="1" applyBorder="1" applyAlignment="1" applyProtection="1">
      <alignment horizontal="left"/>
      <protection locked="0"/>
    </xf>
    <xf numFmtId="0" fontId="14" fillId="0" borderId="6" xfId="0" applyFont="1" applyBorder="1" applyAlignment="1" applyProtection="1">
      <alignment horizontal="left"/>
      <protection locked="0"/>
    </xf>
    <xf numFmtId="0" fontId="14" fillId="0" borderId="4" xfId="0" applyFont="1" applyBorder="1" applyAlignment="1" applyProtection="1">
      <alignment horizontal="left"/>
      <protection locked="0"/>
    </xf>
    <xf numFmtId="0" fontId="14" fillId="0" borderId="19" xfId="0" applyFont="1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9" xfId="0" applyBorder="1" applyAlignment="1" applyProtection="1">
      <alignment horizontal="left"/>
      <protection locked="0"/>
    </xf>
    <xf numFmtId="0" fontId="3" fillId="0" borderId="23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0" fillId="2" borderId="6" xfId="0" applyFont="1" applyFill="1" applyBorder="1" applyAlignment="1" applyProtection="1">
      <alignment horizontal="left"/>
      <protection locked="0"/>
    </xf>
    <xf numFmtId="0" fontId="18" fillId="2" borderId="4" xfId="0" applyFont="1" applyFill="1" applyBorder="1" applyAlignment="1" applyProtection="1">
      <alignment horizontal="left"/>
      <protection locked="0"/>
    </xf>
    <xf numFmtId="0" fontId="18" fillId="2" borderId="19" xfId="0" applyFont="1" applyFill="1" applyBorder="1" applyAlignment="1" applyProtection="1">
      <alignment horizontal="left"/>
      <protection locked="0"/>
    </xf>
    <xf numFmtId="0" fontId="17" fillId="0" borderId="6" xfId="0" applyFont="1" applyBorder="1" applyAlignment="1" applyProtection="1">
      <alignment horizontal="left"/>
      <protection locked="0"/>
    </xf>
    <xf numFmtId="0" fontId="17" fillId="0" borderId="4" xfId="0" applyFont="1" applyBorder="1" applyAlignment="1" applyProtection="1">
      <alignment horizontal="left"/>
      <protection locked="0"/>
    </xf>
    <xf numFmtId="0" fontId="17" fillId="0" borderId="19" xfId="0" applyFont="1" applyBorder="1" applyAlignment="1" applyProtection="1">
      <alignment horizontal="left"/>
      <protection locked="0"/>
    </xf>
    <xf numFmtId="0" fontId="31" fillId="0" borderId="6" xfId="0" applyFont="1" applyBorder="1" applyAlignment="1" applyProtection="1">
      <alignment horizontal="left" vertical="top" wrapText="1"/>
      <protection locked="0"/>
    </xf>
    <xf numFmtId="0" fontId="18" fillId="0" borderId="4" xfId="0" applyFont="1" applyBorder="1" applyAlignment="1" applyProtection="1">
      <alignment horizontal="left" vertical="top" wrapText="1"/>
      <protection locked="0"/>
    </xf>
    <xf numFmtId="0" fontId="18" fillId="0" borderId="19" xfId="0" applyFont="1" applyBorder="1" applyAlignment="1" applyProtection="1">
      <alignment horizontal="left" vertical="top" wrapText="1"/>
      <protection locked="0"/>
    </xf>
    <xf numFmtId="0" fontId="22" fillId="2" borderId="6" xfId="0" applyFont="1" applyFill="1" applyBorder="1" applyAlignment="1" applyProtection="1">
      <alignment horizontal="left" vertical="top"/>
      <protection locked="0"/>
    </xf>
    <xf numFmtId="0" fontId="22" fillId="2" borderId="4" xfId="0" applyFont="1" applyFill="1" applyBorder="1" applyAlignment="1" applyProtection="1">
      <alignment horizontal="left" vertical="top"/>
      <protection locked="0"/>
    </xf>
    <xf numFmtId="0" fontId="22" fillId="2" borderId="19" xfId="0" applyFont="1" applyFill="1" applyBorder="1" applyAlignment="1" applyProtection="1">
      <alignment horizontal="left" vertical="top"/>
      <protection locked="0"/>
    </xf>
    <xf numFmtId="0" fontId="17" fillId="0" borderId="6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19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9" xfId="0" applyBorder="1" applyAlignment="1">
      <alignment horizontal="left"/>
    </xf>
    <xf numFmtId="0" fontId="19" fillId="2" borderId="6" xfId="0" applyFont="1" applyFill="1" applyBorder="1" applyAlignment="1">
      <alignment horizontal="left"/>
    </xf>
    <xf numFmtId="0" fontId="19" fillId="2" borderId="4" xfId="0" applyFont="1" applyFill="1" applyBorder="1" applyAlignment="1">
      <alignment horizontal="left"/>
    </xf>
    <xf numFmtId="0" fontId="19" fillId="2" borderId="19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16" fillId="3" borderId="14" xfId="0" applyFont="1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19" fillId="0" borderId="6" xfId="0" applyFont="1" applyBorder="1" applyAlignment="1">
      <alignment horizontal="left"/>
    </xf>
    <xf numFmtId="0" fontId="19" fillId="0" borderId="4" xfId="0" applyFont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17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0" fontId="17" fillId="0" borderId="19" xfId="0" applyFont="1" applyBorder="1" applyAlignment="1">
      <alignment horizontal="left" vertical="top"/>
    </xf>
    <xf numFmtId="0" fontId="0" fillId="3" borderId="14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17" fontId="0" fillId="3" borderId="3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5" fillId="3" borderId="4" xfId="0" applyFont="1" applyFill="1" applyBorder="1" applyAlignment="1" applyProtection="1">
      <alignment horizontal="center"/>
      <protection locked="0"/>
    </xf>
    <xf numFmtId="0" fontId="15" fillId="3" borderId="19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left" wrapText="1"/>
    </xf>
    <xf numFmtId="0" fontId="3" fillId="4" borderId="19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9" xfId="0" applyFont="1" applyBorder="1" applyAlignment="1" applyProtection="1">
      <alignment horizontal="center" wrapText="1"/>
      <protection locked="0"/>
    </xf>
    <xf numFmtId="0" fontId="24" fillId="3" borderId="20" xfId="0" applyFont="1" applyFill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2" fillId="3" borderId="13" xfId="5" applyFill="1" applyBorder="1" applyAlignment="1" applyProtection="1">
      <alignment horizontal="center"/>
      <protection locked="0"/>
    </xf>
    <xf numFmtId="0" fontId="6" fillId="3" borderId="18" xfId="0" applyFon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/>
      <protection locked="0"/>
    </xf>
    <xf numFmtId="14" fontId="0" fillId="3" borderId="3" xfId="0" applyNumberFormat="1" applyFill="1" applyBorder="1" applyAlignment="1" applyProtection="1">
      <alignment horizontal="center"/>
      <protection locked="0"/>
    </xf>
    <xf numFmtId="0" fontId="2" fillId="3" borderId="5" xfId="5" applyFill="1" applyBorder="1" applyAlignment="1" applyProtection="1">
      <alignment horizontal="center"/>
      <protection locked="0"/>
    </xf>
    <xf numFmtId="0" fontId="2" fillId="3" borderId="5" xfId="1" applyFill="1" applyBorder="1" applyAlignment="1" applyProtection="1">
      <alignment horizontal="center"/>
      <protection locked="0"/>
    </xf>
    <xf numFmtId="0" fontId="2" fillId="3" borderId="13" xfId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left" vertical="top"/>
      <protection locked="0"/>
    </xf>
    <xf numFmtId="0" fontId="22" fillId="0" borderId="4" xfId="0" applyFont="1" applyBorder="1" applyAlignment="1" applyProtection="1">
      <alignment horizontal="left" vertical="top"/>
      <protection locked="0"/>
    </xf>
    <xf numFmtId="0" fontId="22" fillId="0" borderId="19" xfId="0" applyFont="1" applyBorder="1" applyAlignment="1" applyProtection="1">
      <alignment horizontal="left" vertical="top"/>
      <protection locked="0"/>
    </xf>
    <xf numFmtId="0" fontId="22" fillId="0" borderId="6" xfId="0" applyFont="1" applyBorder="1" applyAlignment="1" applyProtection="1">
      <alignment horizontal="left"/>
      <protection locked="0"/>
    </xf>
    <xf numFmtId="0" fontId="22" fillId="0" borderId="4" xfId="0" applyFont="1" applyBorder="1" applyAlignment="1" applyProtection="1">
      <alignment horizontal="left"/>
      <protection locked="0"/>
    </xf>
    <xf numFmtId="0" fontId="22" fillId="0" borderId="19" xfId="0" applyFont="1" applyBorder="1" applyAlignment="1" applyProtection="1">
      <alignment horizontal="left"/>
      <protection locked="0"/>
    </xf>
    <xf numFmtId="0" fontId="3" fillId="4" borderId="22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11" fillId="3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22" fillId="0" borderId="4" xfId="0" applyFont="1" applyBorder="1" applyAlignment="1" applyProtection="1">
      <alignment horizontal="left" vertical="top" wrapText="1"/>
      <protection locked="0"/>
    </xf>
    <xf numFmtId="0" fontId="22" fillId="0" borderId="19" xfId="0" applyFont="1" applyBorder="1" applyAlignment="1" applyProtection="1">
      <alignment horizontal="left" vertical="top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8" fillId="0" borderId="19" xfId="0" applyFont="1" applyBorder="1" applyAlignment="1" applyProtection="1">
      <alignment horizontal="left"/>
      <protection locked="0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0" borderId="9" xfId="0" applyFont="1" applyBorder="1" applyAlignment="1">
      <alignment horizontal="left"/>
    </xf>
  </cellXfs>
  <cellStyles count="6">
    <cellStyle name="Hyperlink" xfId="5" xr:uid="{00000000-000B-0000-0000-000008000000}"/>
    <cellStyle name="Komma" xfId="2" builtinId="3"/>
    <cellStyle name="Link" xfId="1" builtinId="8"/>
    <cellStyle name="Normal" xfId="0" builtinId="0"/>
    <cellStyle name="Procent" xfId="4" builtinId="5"/>
    <cellStyle name="Valuta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15</xdr:row>
      <xdr:rowOff>0</xdr:rowOff>
    </xdr:from>
    <xdr:to>
      <xdr:col>21</xdr:col>
      <xdr:colOff>438150</xdr:colOff>
      <xdr:row>16</xdr:row>
      <xdr:rowOff>152400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2B57669-5C27-BCDD-03C5-AD2594D25151}"/>
            </a:ext>
            <a:ext uri="{147F2762-F138-4A5C-976F-8EAC2B608ADB}">
              <a16:predDERef xmlns:a16="http://schemas.microsoft.com/office/drawing/2014/main" pred="{A416A240-1C17-4BFE-90A3-65E5D6421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10950" y="3429000"/>
          <a:ext cx="1657350" cy="3429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142875</xdr:rowOff>
    </xdr:from>
    <xdr:to>
      <xdr:col>1</xdr:col>
      <xdr:colOff>771525</xdr:colOff>
      <xdr:row>0</xdr:row>
      <xdr:rowOff>371475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EA963A0C-4747-E431-688E-56D7A09BE051}"/>
            </a:ext>
            <a:ext uri="{147F2762-F138-4A5C-976F-8EAC2B608ADB}">
              <a16:predDERef xmlns:a16="http://schemas.microsoft.com/office/drawing/2014/main" pred="{02B57669-5C27-BCDD-03C5-AD2594D25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142875"/>
          <a:ext cx="1066800" cy="228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74543</xdr:colOff>
      <xdr:row>0</xdr:row>
      <xdr:rowOff>33543</xdr:rowOff>
    </xdr:from>
    <xdr:to>
      <xdr:col>1</xdr:col>
      <xdr:colOff>140803</xdr:colOff>
      <xdr:row>0</xdr:row>
      <xdr:rowOff>519318</xdr:rowOff>
    </xdr:to>
    <xdr:pic>
      <xdr:nvPicPr>
        <xdr:cNvPr id="1139" name="Billede 1" descr="ISS%20LOGOlille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3" y="33543"/>
          <a:ext cx="496956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k-f-kantine-holmbladsgade70@issglobal1.onmicrosoft.com" TargetMode="External"/><Relationship Id="rId2" Type="http://schemas.openxmlformats.org/officeDocument/2006/relationships/hyperlink" Target="mailto:2158@meyers.dk%20og%20%20eg@fysio.dk" TargetMode="External"/><Relationship Id="rId1" Type="http://schemas.openxmlformats.org/officeDocument/2006/relationships/hyperlink" Target="mailto:DK-F-kantine-holmbladsgade70@dk.issworld.com?subject=M&#248;deforplejn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abina.walloee.thorsen@dk.issworld.com?subject=M&#248;deforplejning" TargetMode="External"/><Relationship Id="rId2" Type="http://schemas.openxmlformats.org/officeDocument/2006/relationships/hyperlink" Target="mailto:sabina.walloee.thorsen@dk.issworld.com" TargetMode="External"/><Relationship Id="rId1" Type="http://schemas.openxmlformats.org/officeDocument/2006/relationships/hyperlink" Target="mailto:Sh@fysio.dk?subject=M&#248;deforplejning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361CE-AE8A-4517-B958-DB7DCD200EF4}">
  <sheetPr>
    <pageSetUpPr fitToPage="1"/>
  </sheetPr>
  <dimension ref="A1:O53"/>
  <sheetViews>
    <sheetView tabSelected="1" zoomScaleNormal="100" zoomScalePageLayoutView="115" workbookViewId="0">
      <selection activeCell="Q38" sqref="Q38"/>
    </sheetView>
  </sheetViews>
  <sheetFormatPr defaultRowHeight="15"/>
  <cols>
    <col min="1" max="1" width="6" customWidth="1"/>
    <col min="2" max="2" width="16.28515625" customWidth="1"/>
    <col min="3" max="3" width="11.7109375" customWidth="1"/>
    <col min="4" max="4" width="6" customWidth="1"/>
    <col min="5" max="5" width="8.42578125" customWidth="1"/>
    <col min="6" max="6" width="10.7109375" customWidth="1"/>
    <col min="7" max="7" width="13.42578125" customWidth="1"/>
    <col min="8" max="8" width="11.42578125" customWidth="1"/>
    <col min="9" max="9" width="8.85546875" customWidth="1"/>
    <col min="10" max="10" width="13.5703125" hidden="1" customWidth="1"/>
    <col min="12" max="12" width="5.140625" customWidth="1"/>
    <col min="13" max="13" width="9.140625" customWidth="1"/>
  </cols>
  <sheetData>
    <row r="1" spans="1:15" s="6" customFormat="1" ht="45" customHeight="1">
      <c r="A1" s="154" t="s">
        <v>0</v>
      </c>
      <c r="B1" s="155"/>
      <c r="C1" s="155"/>
      <c r="D1" s="155"/>
      <c r="E1" s="155"/>
      <c r="F1" s="155"/>
      <c r="G1" s="155"/>
      <c r="H1" s="155"/>
      <c r="I1" s="155"/>
      <c r="J1" s="41" t="s">
        <v>1</v>
      </c>
      <c r="K1" s="42"/>
      <c r="L1" s="42"/>
      <c r="M1" s="42"/>
      <c r="N1" s="42"/>
    </row>
    <row r="2" spans="1:15" ht="21">
      <c r="A2" s="156" t="s">
        <v>2</v>
      </c>
      <c r="B2" s="157"/>
      <c r="C2" s="157"/>
      <c r="D2" s="157"/>
      <c r="E2" s="157"/>
      <c r="F2" s="157"/>
      <c r="G2" s="157"/>
      <c r="H2" s="157"/>
      <c r="I2" s="157"/>
      <c r="J2" s="158"/>
      <c r="K2" s="43"/>
      <c r="L2" s="43"/>
      <c r="M2" s="43"/>
      <c r="N2" s="43"/>
    </row>
    <row r="3" spans="1:15" ht="21">
      <c r="A3" s="165" t="s">
        <v>107</v>
      </c>
      <c r="B3" s="159"/>
      <c r="C3" s="159"/>
      <c r="D3" s="159"/>
      <c r="E3" s="159"/>
      <c r="F3" s="159"/>
      <c r="G3" s="22"/>
      <c r="H3" s="159"/>
      <c r="I3" s="159"/>
      <c r="J3" s="160"/>
      <c r="K3" s="43"/>
      <c r="L3" s="44"/>
      <c r="M3" s="43"/>
      <c r="N3" s="43"/>
    </row>
    <row r="4" spans="1:15" ht="15" customHeight="1">
      <c r="A4" s="124" t="s">
        <v>3</v>
      </c>
      <c r="B4" s="126"/>
      <c r="C4" s="161"/>
      <c r="D4" s="162"/>
      <c r="E4" s="162"/>
      <c r="F4" s="163"/>
      <c r="G4" s="9" t="s">
        <v>4</v>
      </c>
      <c r="H4" s="164"/>
      <c r="I4" s="164"/>
      <c r="J4" s="164"/>
      <c r="K4" s="45"/>
      <c r="L4" s="44"/>
      <c r="M4" s="46"/>
      <c r="N4" s="46"/>
    </row>
    <row r="5" spans="1:15" ht="15.75">
      <c r="A5" s="11" t="s">
        <v>5</v>
      </c>
      <c r="B5" s="12"/>
      <c r="G5" s="10" t="s">
        <v>6</v>
      </c>
      <c r="H5" s="145"/>
      <c r="I5" s="145"/>
      <c r="J5" s="145"/>
      <c r="L5" s="44"/>
      <c r="M5" s="46"/>
      <c r="N5" s="46"/>
      <c r="O5" s="2"/>
    </row>
    <row r="6" spans="1:15" ht="15.75">
      <c r="A6" s="11" t="s">
        <v>7</v>
      </c>
      <c r="B6" s="10"/>
      <c r="C6" s="142"/>
      <c r="D6" s="143"/>
      <c r="E6" s="143"/>
      <c r="F6" s="144"/>
      <c r="G6" s="24" t="s">
        <v>8</v>
      </c>
      <c r="H6" s="146"/>
      <c r="I6" s="145"/>
      <c r="J6" s="145"/>
      <c r="K6" s="47"/>
      <c r="L6" s="44"/>
      <c r="M6" s="46"/>
      <c r="N6" s="46"/>
    </row>
    <row r="7" spans="1:15" ht="15.75">
      <c r="A7" s="16" t="s">
        <v>9</v>
      </c>
      <c r="B7" s="17"/>
      <c r="C7" s="147"/>
      <c r="D7" s="148"/>
      <c r="E7" s="148"/>
      <c r="F7" s="149"/>
      <c r="G7" s="150" t="s">
        <v>10</v>
      </c>
      <c r="H7" s="151"/>
      <c r="I7" s="152"/>
      <c r="J7" s="153"/>
      <c r="K7" s="48"/>
      <c r="L7" s="44"/>
      <c r="M7" s="46"/>
      <c r="N7" s="46"/>
    </row>
    <row r="8" spans="1:15" ht="15.75">
      <c r="A8" s="121"/>
      <c r="B8" s="122"/>
      <c r="C8" s="122"/>
      <c r="D8" s="122"/>
      <c r="E8" s="122"/>
      <c r="F8" s="122"/>
      <c r="G8" s="123"/>
      <c r="H8" s="3" t="s">
        <v>11</v>
      </c>
      <c r="I8" s="4"/>
      <c r="J8" s="29"/>
      <c r="K8" s="47"/>
      <c r="L8" s="44"/>
      <c r="M8" s="47"/>
      <c r="N8" s="47"/>
    </row>
    <row r="9" spans="1:15" ht="15" customHeight="1">
      <c r="A9" s="124" t="s">
        <v>12</v>
      </c>
      <c r="B9" s="125"/>
      <c r="C9" s="126"/>
      <c r="D9" s="18" t="s">
        <v>13</v>
      </c>
      <c r="E9" s="18" t="s">
        <v>14</v>
      </c>
      <c r="F9" s="18" t="s">
        <v>15</v>
      </c>
      <c r="G9" s="18" t="s">
        <v>16</v>
      </c>
      <c r="H9" s="127"/>
      <c r="I9" s="128"/>
      <c r="J9" s="129"/>
      <c r="K9" s="5"/>
      <c r="L9" s="44"/>
      <c r="M9" s="5"/>
      <c r="N9" s="5"/>
    </row>
    <row r="10" spans="1:15" ht="15" customHeight="1">
      <c r="A10" s="113" t="s">
        <v>17</v>
      </c>
      <c r="B10" s="114"/>
      <c r="C10" s="115"/>
      <c r="D10" s="39"/>
      <c r="E10" s="1"/>
      <c r="F10" s="38">
        <v>22</v>
      </c>
      <c r="G10" s="37">
        <f>SUM(E10*F10)</f>
        <v>0</v>
      </c>
      <c r="H10" s="130"/>
      <c r="I10" s="131"/>
      <c r="J10" s="132"/>
      <c r="K10" s="5"/>
      <c r="L10" s="5"/>
      <c r="M10" s="5"/>
      <c r="N10" s="5"/>
    </row>
    <row r="11" spans="1:15" ht="15" customHeight="1">
      <c r="A11" s="113" t="s">
        <v>18</v>
      </c>
      <c r="B11" s="114"/>
      <c r="C11" s="115"/>
      <c r="D11" s="39"/>
      <c r="E11" s="1"/>
      <c r="F11" s="38">
        <v>22</v>
      </c>
      <c r="G11" s="37">
        <f t="shared" ref="G11:G17" si="0">SUM(E11*F11)</f>
        <v>0</v>
      </c>
      <c r="H11" s="130"/>
      <c r="I11" s="131"/>
      <c r="J11" s="132"/>
      <c r="K11" s="5"/>
      <c r="L11" s="5"/>
      <c r="M11" s="5"/>
      <c r="N11" s="5"/>
    </row>
    <row r="12" spans="1:15" ht="15" customHeight="1">
      <c r="A12" s="136" t="s">
        <v>19</v>
      </c>
      <c r="B12" s="137"/>
      <c r="C12" s="138"/>
      <c r="D12" s="39"/>
      <c r="E12" s="1"/>
      <c r="F12" s="38">
        <v>22</v>
      </c>
      <c r="G12" s="37">
        <f>SUM(E12*F12)</f>
        <v>0</v>
      </c>
      <c r="H12" s="130"/>
      <c r="I12" s="131"/>
      <c r="J12" s="132"/>
      <c r="K12" s="5"/>
      <c r="L12" s="5"/>
      <c r="M12" s="5"/>
      <c r="N12" s="5"/>
    </row>
    <row r="13" spans="1:15" ht="15" customHeight="1">
      <c r="A13" s="136" t="s">
        <v>20</v>
      </c>
      <c r="B13" s="137"/>
      <c r="C13" s="138"/>
      <c r="D13" s="39"/>
      <c r="E13" s="1"/>
      <c r="F13" s="38">
        <v>22</v>
      </c>
      <c r="G13" s="37">
        <f>SUM(E13*F13)</f>
        <v>0</v>
      </c>
      <c r="H13" s="130"/>
      <c r="I13" s="131"/>
      <c r="J13" s="132"/>
      <c r="K13" s="5"/>
      <c r="L13" s="5"/>
      <c r="M13" s="5"/>
      <c r="N13" s="5"/>
    </row>
    <row r="14" spans="1:15" ht="15" customHeight="1">
      <c r="A14" s="136" t="s">
        <v>21</v>
      </c>
      <c r="B14" s="137"/>
      <c r="C14" s="138"/>
      <c r="D14" s="39"/>
      <c r="E14" s="1"/>
      <c r="F14" s="38"/>
      <c r="G14" s="37"/>
      <c r="H14" s="130"/>
      <c r="I14" s="131"/>
      <c r="J14" s="132"/>
      <c r="K14" s="5"/>
      <c r="L14" s="5"/>
      <c r="M14" s="5"/>
      <c r="N14" s="5"/>
    </row>
    <row r="15" spans="1:15" ht="15" customHeight="1">
      <c r="A15" s="113" t="s">
        <v>22</v>
      </c>
      <c r="B15" s="114"/>
      <c r="C15" s="115"/>
      <c r="D15" s="39"/>
      <c r="E15" s="1"/>
      <c r="F15" s="38">
        <v>22</v>
      </c>
      <c r="G15" s="37">
        <f t="shared" si="0"/>
        <v>0</v>
      </c>
      <c r="H15" s="130"/>
      <c r="I15" s="131"/>
      <c r="J15" s="132"/>
      <c r="K15" s="5"/>
      <c r="L15" s="5"/>
      <c r="M15" s="5"/>
      <c r="N15" s="5"/>
    </row>
    <row r="16" spans="1:15" ht="15" customHeight="1">
      <c r="A16" s="113" t="s">
        <v>23</v>
      </c>
      <c r="B16" s="114"/>
      <c r="C16" s="115"/>
      <c r="D16" s="39"/>
      <c r="E16" s="1"/>
      <c r="F16" s="38">
        <v>15</v>
      </c>
      <c r="G16" s="37">
        <f t="shared" si="0"/>
        <v>0</v>
      </c>
      <c r="H16" s="130"/>
      <c r="I16" s="131"/>
      <c r="J16" s="132"/>
      <c r="K16" s="5"/>
      <c r="L16" s="5"/>
      <c r="M16" s="5"/>
      <c r="N16" s="5"/>
    </row>
    <row r="17" spans="1:14" ht="15" customHeight="1">
      <c r="A17" s="139" t="s">
        <v>24</v>
      </c>
      <c r="B17" s="140"/>
      <c r="C17" s="141"/>
      <c r="D17" s="39"/>
      <c r="E17" s="1"/>
      <c r="F17" s="38">
        <v>22</v>
      </c>
      <c r="G17" s="37">
        <f t="shared" si="0"/>
        <v>0</v>
      </c>
      <c r="H17" s="130"/>
      <c r="I17" s="131"/>
      <c r="J17" s="132"/>
      <c r="K17" s="5"/>
      <c r="L17" s="5"/>
      <c r="M17" s="5"/>
      <c r="N17" s="5"/>
    </row>
    <row r="18" spans="1:14" ht="15" customHeight="1">
      <c r="A18" s="113" t="s">
        <v>25</v>
      </c>
      <c r="B18" s="114"/>
      <c r="C18" s="115"/>
      <c r="D18" s="39"/>
      <c r="E18" s="1"/>
      <c r="F18" s="38">
        <v>14</v>
      </c>
      <c r="G18" s="37">
        <f>E18*F18</f>
        <v>0</v>
      </c>
      <c r="H18" s="130"/>
      <c r="I18" s="131"/>
      <c r="J18" s="132"/>
      <c r="K18" s="5"/>
      <c r="L18" s="5"/>
      <c r="M18" s="5"/>
      <c r="N18" s="5"/>
    </row>
    <row r="19" spans="1:14" ht="15" customHeight="1">
      <c r="A19" s="118" t="s">
        <v>26</v>
      </c>
      <c r="B19" s="119"/>
      <c r="C19" s="120"/>
      <c r="D19" s="72"/>
      <c r="E19" s="73"/>
      <c r="F19" s="74"/>
      <c r="G19" s="75"/>
      <c r="H19" s="130"/>
      <c r="I19" s="131"/>
      <c r="J19" s="132"/>
      <c r="K19" s="5"/>
      <c r="L19" s="5"/>
      <c r="M19" s="5"/>
      <c r="N19" s="67"/>
    </row>
    <row r="20" spans="1:14" ht="15" customHeight="1">
      <c r="A20" s="113" t="s">
        <v>27</v>
      </c>
      <c r="B20" s="114"/>
      <c r="C20" s="115"/>
      <c r="D20" s="39"/>
      <c r="E20" s="1"/>
      <c r="F20" s="38">
        <v>69</v>
      </c>
      <c r="G20" s="37">
        <f t="shared" ref="G20:G39" si="1">SUM(E20*F20)</f>
        <v>0</v>
      </c>
      <c r="H20" s="130"/>
      <c r="I20" s="131"/>
      <c r="J20" s="132"/>
      <c r="K20" s="5"/>
      <c r="L20" s="5"/>
      <c r="M20" s="5"/>
      <c r="N20" s="5"/>
    </row>
    <row r="21" spans="1:14" ht="15" customHeight="1">
      <c r="A21" s="113" t="s">
        <v>28</v>
      </c>
      <c r="B21" s="114"/>
      <c r="C21" s="115"/>
      <c r="D21" s="39"/>
      <c r="E21" s="1"/>
      <c r="F21" s="38">
        <v>46</v>
      </c>
      <c r="G21" s="37">
        <f t="shared" si="1"/>
        <v>0</v>
      </c>
      <c r="H21" s="130"/>
      <c r="I21" s="131"/>
      <c r="J21" s="132"/>
      <c r="K21" s="5"/>
      <c r="L21" s="5"/>
      <c r="M21" s="5"/>
      <c r="N21" s="5"/>
    </row>
    <row r="22" spans="1:14" ht="15" customHeight="1">
      <c r="A22" s="113" t="s">
        <v>29</v>
      </c>
      <c r="B22" s="114"/>
      <c r="C22" s="115"/>
      <c r="D22" s="39"/>
      <c r="E22" s="1"/>
      <c r="F22" s="38">
        <v>67</v>
      </c>
      <c r="G22" s="37">
        <f t="shared" si="1"/>
        <v>0</v>
      </c>
      <c r="H22" s="130"/>
      <c r="I22" s="131"/>
      <c r="J22" s="132"/>
      <c r="K22" s="5"/>
      <c r="L22" s="5"/>
      <c r="M22" s="5"/>
      <c r="N22" s="5"/>
    </row>
    <row r="23" spans="1:14" ht="15" customHeight="1">
      <c r="A23" s="113" t="s">
        <v>30</v>
      </c>
      <c r="B23" s="114"/>
      <c r="C23" s="115"/>
      <c r="D23" s="39"/>
      <c r="E23" s="1"/>
      <c r="F23" s="38">
        <v>69</v>
      </c>
      <c r="G23" s="37">
        <f t="shared" si="1"/>
        <v>0</v>
      </c>
      <c r="H23" s="130"/>
      <c r="I23" s="131"/>
      <c r="J23" s="132"/>
      <c r="K23" s="5"/>
      <c r="L23" s="5"/>
      <c r="M23" s="5"/>
      <c r="N23" s="5"/>
    </row>
    <row r="24" spans="1:14" ht="15" customHeight="1">
      <c r="A24" s="113" t="s">
        <v>31</v>
      </c>
      <c r="B24" s="116"/>
      <c r="C24" s="117"/>
      <c r="D24" s="39"/>
      <c r="E24" s="1"/>
      <c r="F24" s="38">
        <v>5</v>
      </c>
      <c r="G24" s="37">
        <f t="shared" si="1"/>
        <v>0</v>
      </c>
      <c r="H24" s="130"/>
      <c r="I24" s="131"/>
      <c r="J24" s="132"/>
      <c r="K24" s="5"/>
      <c r="L24" s="5"/>
      <c r="M24" s="5"/>
      <c r="N24" s="5"/>
    </row>
    <row r="25" spans="1:14" ht="15" customHeight="1">
      <c r="A25" s="118" t="s">
        <v>32</v>
      </c>
      <c r="B25" s="119"/>
      <c r="C25" s="120"/>
      <c r="D25" s="72"/>
      <c r="E25" s="73"/>
      <c r="F25" s="74"/>
      <c r="G25" s="75"/>
      <c r="H25" s="130"/>
      <c r="I25" s="131"/>
      <c r="J25" s="132"/>
      <c r="K25" s="5"/>
      <c r="L25" s="5"/>
      <c r="M25" s="5"/>
      <c r="N25" s="5"/>
    </row>
    <row r="26" spans="1:14" ht="15" customHeight="1">
      <c r="A26" s="113" t="s">
        <v>33</v>
      </c>
      <c r="B26" s="114"/>
      <c r="C26" s="115"/>
      <c r="D26" s="39"/>
      <c r="E26" s="1"/>
      <c r="F26" s="38">
        <v>15</v>
      </c>
      <c r="G26" s="37">
        <f t="shared" si="1"/>
        <v>0</v>
      </c>
      <c r="H26" s="130"/>
      <c r="I26" s="131"/>
      <c r="J26" s="132"/>
      <c r="K26" s="5"/>
      <c r="M26" s="2"/>
    </row>
    <row r="27" spans="1:14">
      <c r="A27" s="113" t="s">
        <v>34</v>
      </c>
      <c r="B27" s="114"/>
      <c r="C27" s="115"/>
      <c r="D27" s="39"/>
      <c r="E27" s="1"/>
      <c r="F27" s="38">
        <v>19</v>
      </c>
      <c r="G27" s="37">
        <f t="shared" si="1"/>
        <v>0</v>
      </c>
      <c r="H27" s="133"/>
      <c r="I27" s="134"/>
      <c r="J27" s="135"/>
      <c r="K27" s="5"/>
    </row>
    <row r="28" spans="1:14">
      <c r="A28" s="81" t="s">
        <v>35</v>
      </c>
      <c r="B28" s="82"/>
      <c r="C28" s="83"/>
      <c r="D28" s="39"/>
      <c r="E28" s="1"/>
      <c r="F28" s="38">
        <v>18</v>
      </c>
      <c r="G28" s="37">
        <f>SUM(E28*F28)</f>
        <v>0</v>
      </c>
      <c r="H28" s="92" t="s">
        <v>36</v>
      </c>
      <c r="I28" s="93"/>
      <c r="J28" s="94"/>
      <c r="K28" s="8"/>
    </row>
    <row r="29" spans="1:14" ht="15.75">
      <c r="A29" s="81" t="s">
        <v>37</v>
      </c>
      <c r="B29" s="82"/>
      <c r="C29" s="83"/>
      <c r="D29" s="39"/>
      <c r="E29" s="1"/>
      <c r="F29" s="38">
        <v>17</v>
      </c>
      <c r="G29" s="37">
        <f>SUM(E29*F29)</f>
        <v>0</v>
      </c>
      <c r="H29" s="95"/>
      <c r="I29" s="96"/>
      <c r="J29" s="97"/>
      <c r="K29" s="7"/>
    </row>
    <row r="30" spans="1:14" ht="15.75">
      <c r="A30" s="101" t="s">
        <v>38</v>
      </c>
      <c r="B30" s="102"/>
      <c r="C30" s="103"/>
      <c r="D30" s="72"/>
      <c r="E30" s="73"/>
      <c r="F30" s="74"/>
      <c r="G30" s="75"/>
      <c r="H30" s="95"/>
      <c r="I30" s="96"/>
      <c r="J30" s="97"/>
      <c r="K30" s="7"/>
    </row>
    <row r="31" spans="1:14" ht="15.75">
      <c r="A31" s="104" t="s">
        <v>39</v>
      </c>
      <c r="B31" s="105"/>
      <c r="C31" s="106"/>
      <c r="D31" s="39"/>
      <c r="E31" s="1"/>
      <c r="F31" s="38">
        <v>22</v>
      </c>
      <c r="G31" s="37">
        <f>E31*F31</f>
        <v>0</v>
      </c>
      <c r="H31" s="95"/>
      <c r="I31" s="96"/>
      <c r="J31" s="97"/>
      <c r="K31" s="7"/>
    </row>
    <row r="32" spans="1:14" ht="15.75">
      <c r="A32" s="68" t="s">
        <v>40</v>
      </c>
      <c r="B32" s="32"/>
      <c r="C32" s="33"/>
      <c r="D32" s="39"/>
      <c r="E32" s="1"/>
      <c r="F32" s="38">
        <v>19</v>
      </c>
      <c r="G32" s="37">
        <f>E32*F32</f>
        <v>0</v>
      </c>
      <c r="H32" s="95"/>
      <c r="I32" s="96"/>
      <c r="J32" s="97"/>
      <c r="K32" s="7"/>
    </row>
    <row r="33" spans="1:11" ht="15.75">
      <c r="A33" s="107" t="s">
        <v>41</v>
      </c>
      <c r="B33" s="108"/>
      <c r="C33" s="109"/>
      <c r="D33" s="39"/>
      <c r="E33" s="1"/>
      <c r="F33" s="38">
        <v>18</v>
      </c>
      <c r="G33" s="37">
        <f t="shared" si="1"/>
        <v>0</v>
      </c>
      <c r="H33" s="95"/>
      <c r="I33" s="96"/>
      <c r="J33" s="97"/>
      <c r="K33" s="7"/>
    </row>
    <row r="34" spans="1:11" ht="15.75">
      <c r="A34" s="58" t="s">
        <v>106</v>
      </c>
      <c r="B34" s="58"/>
      <c r="C34" s="76"/>
      <c r="D34" s="39"/>
      <c r="E34" s="1"/>
      <c r="F34" s="38">
        <v>15</v>
      </c>
      <c r="G34" s="37">
        <f>SUM(E34*F34)</f>
        <v>0</v>
      </c>
      <c r="H34" s="95"/>
      <c r="I34" s="96"/>
      <c r="J34" s="97"/>
      <c r="K34" s="7"/>
    </row>
    <row r="35" spans="1:11" ht="15.75">
      <c r="A35" s="81" t="s">
        <v>42</v>
      </c>
      <c r="B35" s="82"/>
      <c r="C35" s="83"/>
      <c r="D35" s="39"/>
      <c r="E35" s="1"/>
      <c r="F35" s="38">
        <v>22</v>
      </c>
      <c r="G35" s="37">
        <f t="shared" si="1"/>
        <v>0</v>
      </c>
      <c r="H35" s="95"/>
      <c r="I35" s="96"/>
      <c r="J35" s="97"/>
      <c r="K35" s="7"/>
    </row>
    <row r="36" spans="1:11" ht="15.75">
      <c r="A36" s="110" t="s">
        <v>43</v>
      </c>
      <c r="B36" s="111"/>
      <c r="C36" s="112"/>
      <c r="D36" s="72"/>
      <c r="E36" s="73"/>
      <c r="F36" s="74"/>
      <c r="G36" s="75"/>
      <c r="H36" s="95"/>
      <c r="I36" s="96"/>
      <c r="J36" s="97"/>
      <c r="K36" s="7"/>
    </row>
    <row r="37" spans="1:11" ht="15.75">
      <c r="A37" s="81" t="s">
        <v>44</v>
      </c>
      <c r="B37" s="82"/>
      <c r="C37" s="83"/>
      <c r="D37" s="39"/>
      <c r="E37" s="1"/>
      <c r="F37" s="38">
        <v>30</v>
      </c>
      <c r="G37" s="37">
        <f t="shared" si="1"/>
        <v>0</v>
      </c>
      <c r="H37" s="95"/>
      <c r="I37" s="96"/>
      <c r="J37" s="97"/>
      <c r="K37" s="7"/>
    </row>
    <row r="38" spans="1:11" ht="15.75">
      <c r="A38" s="69" t="s">
        <v>45</v>
      </c>
      <c r="B38" s="70"/>
      <c r="C38" s="71"/>
      <c r="D38" s="39"/>
      <c r="E38" s="1"/>
      <c r="F38" s="38">
        <v>10</v>
      </c>
      <c r="G38" s="37">
        <f t="shared" si="1"/>
        <v>0</v>
      </c>
      <c r="H38" s="95"/>
      <c r="I38" s="96"/>
      <c r="J38" s="97"/>
      <c r="K38" s="7"/>
    </row>
    <row r="39" spans="1:11" ht="15.75">
      <c r="A39" s="81" t="s">
        <v>46</v>
      </c>
      <c r="B39" s="82"/>
      <c r="C39" s="83"/>
      <c r="D39" s="39"/>
      <c r="E39" s="1"/>
      <c r="F39" s="38">
        <v>30</v>
      </c>
      <c r="G39" s="37">
        <f t="shared" si="1"/>
        <v>0</v>
      </c>
      <c r="H39" s="95"/>
      <c r="I39" s="96"/>
      <c r="J39" s="97"/>
      <c r="K39" s="7"/>
    </row>
    <row r="40" spans="1:11" ht="15.75">
      <c r="A40" s="81" t="s">
        <v>105</v>
      </c>
      <c r="B40" s="82"/>
      <c r="C40" s="83"/>
      <c r="D40" s="39"/>
      <c r="E40" s="1"/>
      <c r="F40" s="38">
        <v>20</v>
      </c>
      <c r="G40" s="37">
        <f t="shared" ref="G40:G41" si="2">SUM(E40*F40)</f>
        <v>0</v>
      </c>
      <c r="H40" s="95"/>
      <c r="I40" s="96"/>
      <c r="J40" s="97"/>
      <c r="K40" s="7"/>
    </row>
    <row r="41" spans="1:11" ht="15.75">
      <c r="A41" s="81" t="s">
        <v>47</v>
      </c>
      <c r="B41" s="82"/>
      <c r="C41" s="83"/>
      <c r="D41" s="39"/>
      <c r="E41" s="1"/>
      <c r="F41" s="38">
        <v>17</v>
      </c>
      <c r="G41" s="37">
        <f t="shared" si="2"/>
        <v>0</v>
      </c>
      <c r="H41" s="95"/>
      <c r="I41" s="96"/>
      <c r="J41" s="97"/>
      <c r="K41" s="7"/>
    </row>
    <row r="42" spans="1:11" ht="15.75">
      <c r="A42" s="84"/>
      <c r="B42" s="85"/>
      <c r="C42" s="86"/>
      <c r="D42" s="39"/>
      <c r="E42" s="1"/>
      <c r="F42" s="49"/>
      <c r="G42" s="50"/>
      <c r="H42" s="95"/>
      <c r="I42" s="96"/>
      <c r="J42" s="97"/>
      <c r="K42" s="7"/>
    </row>
    <row r="43" spans="1:11" ht="15.75">
      <c r="A43" s="87" t="s">
        <v>48</v>
      </c>
      <c r="B43" s="88"/>
      <c r="C43" s="89"/>
      <c r="D43" s="39"/>
      <c r="E43" s="1"/>
      <c r="F43" s="49"/>
      <c r="G43" s="50"/>
      <c r="H43" s="95"/>
      <c r="I43" s="96"/>
      <c r="J43" s="97"/>
      <c r="K43" s="7"/>
    </row>
    <row r="44" spans="1:11" ht="15.75" thickBot="1">
      <c r="A44" s="13" t="s">
        <v>49</v>
      </c>
      <c r="B44" s="14"/>
      <c r="C44" s="15"/>
      <c r="D44" s="19"/>
      <c r="E44" s="20"/>
      <c r="F44" s="21"/>
      <c r="G44" s="40">
        <f>SUM(G10:G43)</f>
        <v>0</v>
      </c>
      <c r="H44" s="95"/>
      <c r="I44" s="96"/>
      <c r="J44" s="97"/>
    </row>
    <row r="45" spans="1:11" ht="15" customHeight="1">
      <c r="A45" s="90"/>
      <c r="B45" s="90"/>
      <c r="C45" s="90"/>
      <c r="H45" s="95"/>
      <c r="I45" s="96"/>
      <c r="J45" s="97"/>
    </row>
    <row r="46" spans="1:11" ht="15" customHeight="1">
      <c r="A46" s="26" t="s">
        <v>50</v>
      </c>
      <c r="B46" s="25"/>
      <c r="C46" s="25"/>
      <c r="H46" s="98"/>
      <c r="I46" s="99"/>
      <c r="J46" s="100"/>
    </row>
    <row r="47" spans="1:11" ht="15" customHeight="1">
      <c r="A47" s="26" t="s">
        <v>51</v>
      </c>
      <c r="B47" s="26"/>
      <c r="C47" s="26"/>
      <c r="D47" s="26"/>
      <c r="E47" s="26"/>
      <c r="F47" s="26"/>
      <c r="G47" s="26"/>
      <c r="H47" s="91"/>
      <c r="I47" s="91"/>
      <c r="J47" s="91"/>
      <c r="K47" s="27"/>
    </row>
    <row r="48" spans="1:11" ht="15" customHeight="1">
      <c r="A48" s="77" t="s">
        <v>52</v>
      </c>
      <c r="B48" s="78"/>
      <c r="C48" s="78"/>
      <c r="D48" s="78"/>
      <c r="E48" s="78"/>
      <c r="F48" s="78"/>
      <c r="G48" s="78"/>
      <c r="H48" s="47" t="s">
        <v>53</v>
      </c>
    </row>
    <row r="49" spans="1:10">
      <c r="A49" s="78"/>
      <c r="B49" s="78"/>
      <c r="C49" s="78"/>
      <c r="D49" s="78"/>
      <c r="E49" s="78"/>
      <c r="F49" s="78"/>
      <c r="G49" s="78"/>
      <c r="H49" s="26"/>
      <c r="I49" s="30"/>
      <c r="J49" s="30"/>
    </row>
    <row r="50" spans="1:10">
      <c r="A50" s="79" t="s">
        <v>54</v>
      </c>
      <c r="B50" s="80"/>
      <c r="C50" s="80"/>
      <c r="D50" s="5"/>
      <c r="E50" s="5"/>
      <c r="F50" s="5"/>
      <c r="G50" s="5"/>
      <c r="H50" s="2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H52" s="5"/>
      <c r="I52" s="5"/>
      <c r="J52" s="5"/>
    </row>
    <row r="53" spans="1:10">
      <c r="A53" s="28"/>
      <c r="H53" s="5"/>
      <c r="I53" s="5"/>
      <c r="J53" s="5"/>
    </row>
  </sheetData>
  <protectedRanges>
    <protectedRange algorithmName="SHA-512" hashValue="MZBByIzBoW5XGMYOiUba6wsUBns0p2l6mh7/jq9WF8Uol01SoTjbLAS1V8OjvL7XLjCmcqF6VfT63H6liSmG1g==" saltValue="aVkEtLvT6Xi3wQ138rH0jA==" spinCount="100000" sqref="F10:F41" name="Område2"/>
    <protectedRange password="B692" sqref="F10:G30 F32:G42" name="Område1"/>
  </protectedRanges>
  <mergeCells count="52">
    <mergeCell ref="A1:I1"/>
    <mergeCell ref="A2:J2"/>
    <mergeCell ref="H3:J3"/>
    <mergeCell ref="A4:B4"/>
    <mergeCell ref="C4:F4"/>
    <mergeCell ref="H4:J4"/>
    <mergeCell ref="A3:F3"/>
    <mergeCell ref="C6:F6"/>
    <mergeCell ref="H5:J5"/>
    <mergeCell ref="H6:J6"/>
    <mergeCell ref="C7:F7"/>
    <mergeCell ref="G7:H7"/>
    <mergeCell ref="I7:J7"/>
    <mergeCell ref="A22:C22"/>
    <mergeCell ref="A8:G8"/>
    <mergeCell ref="A9:C9"/>
    <mergeCell ref="H9:J27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3:C23"/>
    <mergeCell ref="A24:C24"/>
    <mergeCell ref="A25:C25"/>
    <mergeCell ref="A26:C26"/>
    <mergeCell ref="A27:C27"/>
    <mergeCell ref="H47:J47"/>
    <mergeCell ref="H28:J46"/>
    <mergeCell ref="A29:C29"/>
    <mergeCell ref="A30:C30"/>
    <mergeCell ref="A31:C31"/>
    <mergeCell ref="A33:C33"/>
    <mergeCell ref="A35:C35"/>
    <mergeCell ref="A36:C36"/>
    <mergeCell ref="A37:C37"/>
    <mergeCell ref="A39:C39"/>
    <mergeCell ref="A40:C40"/>
    <mergeCell ref="A28:C28"/>
    <mergeCell ref="A48:G49"/>
    <mergeCell ref="A50:C50"/>
    <mergeCell ref="A41:C41"/>
    <mergeCell ref="A42:C42"/>
    <mergeCell ref="A43:C43"/>
    <mergeCell ref="A45:C45"/>
  </mergeCells>
  <hyperlinks>
    <hyperlink ref="B3:E3" r:id="rId1" display="DK-F-kantine-holmbladsgade70@dk.issworld.com" xr:uid="{DDBEB7AA-15F5-445F-BCFD-0E760A5D6112}"/>
    <hyperlink ref="B3:F3" r:id="rId2" display="2158@meyers.dk og  eg@fysio.dk" xr:uid="{622D6E65-55C6-44DD-B5E9-12B6029A5E99}"/>
    <hyperlink ref="A3" r:id="rId3" display="2158@meyers.dk og  eg@fysio.dk" xr:uid="{4A8525E1-1F93-4CED-9275-6FE6E863304D}"/>
  </hyperlinks>
  <pageMargins left="0.23622047244094491" right="0.23622047244094491" top="0.35433070866141736" bottom="0.15748031496062992" header="0.31496062992125984" footer="0.31496062992125984"/>
  <pageSetup paperSize="9" orientation="portrait" r:id="rId4"/>
  <headerFooter>
    <oddHeader xml:space="preserve">&amp;L
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opLeftCell="A3" zoomScaleNormal="100" zoomScalePageLayoutView="115" workbookViewId="0">
      <selection activeCell="F10" sqref="F10"/>
    </sheetView>
  </sheetViews>
  <sheetFormatPr defaultRowHeight="15"/>
  <cols>
    <col min="1" max="1" width="6" customWidth="1"/>
    <col min="2" max="2" width="16.28515625" customWidth="1"/>
    <col min="3" max="3" width="11.7109375" customWidth="1"/>
    <col min="4" max="4" width="6" customWidth="1"/>
    <col min="5" max="5" width="5.7109375" bestFit="1" customWidth="1"/>
    <col min="6" max="6" width="10.5703125" bestFit="1" customWidth="1"/>
    <col min="7" max="7" width="13.42578125" customWidth="1"/>
    <col min="8" max="8" width="11.42578125" customWidth="1"/>
    <col min="9" max="9" width="9" customWidth="1"/>
    <col min="10" max="10" width="8.7109375" customWidth="1"/>
    <col min="12" max="12" width="5.140625" customWidth="1"/>
    <col min="13" max="13" width="9.140625" customWidth="1"/>
  </cols>
  <sheetData>
    <row r="1" spans="1:15" s="6" customFormat="1" ht="45" customHeight="1">
      <c r="A1" s="177" t="s">
        <v>55</v>
      </c>
      <c r="B1" s="178"/>
      <c r="C1" s="178"/>
      <c r="D1" s="178"/>
      <c r="E1" s="178"/>
      <c r="F1" s="178"/>
      <c r="G1" s="178"/>
      <c r="H1" s="178"/>
      <c r="I1" s="178"/>
      <c r="J1" s="41" t="s">
        <v>56</v>
      </c>
      <c r="K1" s="42"/>
      <c r="L1" s="42"/>
      <c r="M1" s="42"/>
      <c r="N1" s="42"/>
    </row>
    <row r="2" spans="1:15" ht="21">
      <c r="A2" s="156" t="s">
        <v>57</v>
      </c>
      <c r="B2" s="157"/>
      <c r="C2" s="157"/>
      <c r="D2" s="157"/>
      <c r="E2" s="157"/>
      <c r="F2" s="157"/>
      <c r="G2" s="157"/>
      <c r="H2" s="157"/>
      <c r="I2" s="157"/>
      <c r="J2" s="158"/>
      <c r="K2" s="43"/>
      <c r="L2" s="43"/>
      <c r="M2" s="43"/>
      <c r="N2" s="43"/>
    </row>
    <row r="3" spans="1:15" ht="21">
      <c r="A3" s="166" t="s">
        <v>58</v>
      </c>
      <c r="B3" s="167"/>
      <c r="C3" s="167"/>
      <c r="D3" s="167"/>
      <c r="E3" s="167"/>
      <c r="F3" s="23" t="s">
        <v>59</v>
      </c>
      <c r="G3" s="22" t="s">
        <v>60</v>
      </c>
      <c r="H3" s="167"/>
      <c r="I3" s="168"/>
      <c r="J3" s="160"/>
      <c r="K3" s="43"/>
      <c r="L3" s="44"/>
      <c r="M3" s="43"/>
      <c r="N3" s="43"/>
    </row>
    <row r="4" spans="1:15" ht="15" customHeight="1">
      <c r="A4" s="175" t="s">
        <v>3</v>
      </c>
      <c r="B4" s="176"/>
      <c r="C4" s="161"/>
      <c r="D4" s="162"/>
      <c r="E4" s="162"/>
      <c r="F4" s="163"/>
      <c r="G4" s="9" t="s">
        <v>4</v>
      </c>
      <c r="H4" s="164"/>
      <c r="I4" s="164"/>
      <c r="J4" s="164"/>
      <c r="K4" s="45"/>
      <c r="L4" s="44"/>
      <c r="M4" s="46"/>
      <c r="N4" s="46"/>
    </row>
    <row r="5" spans="1:15" ht="15.75">
      <c r="A5" s="11" t="s">
        <v>5</v>
      </c>
      <c r="B5" s="12"/>
      <c r="C5" s="142"/>
      <c r="D5" s="143"/>
      <c r="E5" s="143"/>
      <c r="F5" s="144"/>
      <c r="G5" s="10" t="s">
        <v>6</v>
      </c>
      <c r="H5" s="145"/>
      <c r="I5" s="145"/>
      <c r="J5" s="145"/>
      <c r="L5" s="44"/>
      <c r="M5" s="46"/>
      <c r="N5" s="46"/>
      <c r="O5" s="2"/>
    </row>
    <row r="6" spans="1:15" ht="15.75">
      <c r="A6" s="11" t="s">
        <v>7</v>
      </c>
      <c r="B6" s="10"/>
      <c r="C6" s="182"/>
      <c r="D6" s="183"/>
      <c r="E6" s="183"/>
      <c r="F6" s="184"/>
      <c r="G6" s="24" t="s">
        <v>8</v>
      </c>
      <c r="H6" s="146"/>
      <c r="I6" s="145"/>
      <c r="J6" s="145"/>
      <c r="K6" s="47"/>
      <c r="L6" s="44"/>
      <c r="M6" s="46"/>
      <c r="N6" s="46"/>
    </row>
    <row r="7" spans="1:15" ht="15.75">
      <c r="A7" s="16" t="s">
        <v>9</v>
      </c>
      <c r="B7" s="17"/>
      <c r="C7" s="147"/>
      <c r="D7" s="148"/>
      <c r="E7" s="148"/>
      <c r="F7" s="149"/>
      <c r="G7" s="150" t="s">
        <v>10</v>
      </c>
      <c r="H7" s="151"/>
      <c r="I7" s="152"/>
      <c r="J7" s="153"/>
      <c r="K7" s="48"/>
      <c r="L7" s="44"/>
      <c r="M7" s="46"/>
      <c r="N7" s="46"/>
    </row>
    <row r="8" spans="1:15" ht="15.75">
      <c r="A8" s="121"/>
      <c r="B8" s="122"/>
      <c r="C8" s="122"/>
      <c r="D8" s="122"/>
      <c r="E8" s="122"/>
      <c r="F8" s="122"/>
      <c r="G8" s="123"/>
      <c r="H8" s="3" t="s">
        <v>61</v>
      </c>
      <c r="I8" s="4"/>
      <c r="J8" s="29"/>
      <c r="K8" s="47"/>
      <c r="L8" s="44"/>
      <c r="M8" s="47"/>
      <c r="N8" s="47"/>
    </row>
    <row r="9" spans="1:15" ht="15" customHeight="1">
      <c r="A9" s="124" t="s">
        <v>12</v>
      </c>
      <c r="B9" s="125"/>
      <c r="C9" s="126"/>
      <c r="D9" s="18" t="s">
        <v>13</v>
      </c>
      <c r="E9" s="18" t="s">
        <v>14</v>
      </c>
      <c r="F9" s="18" t="s">
        <v>15</v>
      </c>
      <c r="G9" s="18" t="s">
        <v>16</v>
      </c>
      <c r="H9" s="127"/>
      <c r="I9" s="128"/>
      <c r="J9" s="129"/>
      <c r="K9" s="5"/>
      <c r="L9" s="44"/>
      <c r="M9" s="5"/>
      <c r="N9" s="5"/>
    </row>
    <row r="10" spans="1:15" ht="15" customHeight="1">
      <c r="A10" s="113" t="s">
        <v>17</v>
      </c>
      <c r="B10" s="114"/>
      <c r="C10" s="115"/>
      <c r="D10" s="39"/>
      <c r="E10" s="1"/>
      <c r="F10" s="38">
        <v>20.457813999999999</v>
      </c>
      <c r="G10" s="37">
        <f>SUM(E10*F10)</f>
        <v>0</v>
      </c>
      <c r="H10" s="130"/>
      <c r="I10" s="131"/>
      <c r="J10" s="132"/>
      <c r="K10" s="5"/>
      <c r="L10" s="5"/>
      <c r="M10" s="5">
        <f>(1+'Prismodel Fixed Fee (drift)'!D19)</f>
        <v>1.0228907</v>
      </c>
      <c r="N10" s="5"/>
    </row>
    <row r="11" spans="1:15" ht="15" customHeight="1">
      <c r="A11" s="113" t="s">
        <v>18</v>
      </c>
      <c r="B11" s="114"/>
      <c r="C11" s="115"/>
      <c r="D11" s="39"/>
      <c r="E11" s="1">
        <v>5</v>
      </c>
      <c r="F11" s="38">
        <v>20.457813999999999</v>
      </c>
      <c r="G11" s="37">
        <f t="shared" ref="G11:G17" si="0">SUM(E11*F11)</f>
        <v>102.28907</v>
      </c>
      <c r="H11" s="130"/>
      <c r="I11" s="131"/>
      <c r="J11" s="132"/>
      <c r="K11" s="5"/>
      <c r="L11" s="5"/>
      <c r="M11" s="5"/>
      <c r="N11" s="5"/>
    </row>
    <row r="12" spans="1:15" ht="15" customHeight="1">
      <c r="A12" s="136" t="s">
        <v>19</v>
      </c>
      <c r="B12" s="137"/>
      <c r="C12" s="138"/>
      <c r="D12" s="39"/>
      <c r="E12" s="1"/>
      <c r="F12" s="38">
        <v>20.457813999999999</v>
      </c>
      <c r="G12" s="37">
        <f>SUM(E12*F12)</f>
        <v>0</v>
      </c>
      <c r="H12" s="130"/>
      <c r="I12" s="131"/>
      <c r="J12" s="132"/>
      <c r="K12" s="5"/>
      <c r="L12" s="5"/>
      <c r="M12" s="5"/>
      <c r="N12" s="5"/>
    </row>
    <row r="13" spans="1:15" ht="15" customHeight="1">
      <c r="A13" s="136" t="s">
        <v>20</v>
      </c>
      <c r="B13" s="137"/>
      <c r="C13" s="138"/>
      <c r="D13" s="39"/>
      <c r="E13" s="1"/>
      <c r="F13" s="38">
        <v>20.457813999999999</v>
      </c>
      <c r="G13" s="37">
        <f>SUM(E13*F13)</f>
        <v>0</v>
      </c>
      <c r="H13" s="130"/>
      <c r="I13" s="131"/>
      <c r="J13" s="132"/>
      <c r="K13" s="5"/>
      <c r="L13" s="5"/>
      <c r="M13" s="5"/>
      <c r="N13" s="5"/>
    </row>
    <row r="14" spans="1:15" ht="15" customHeight="1">
      <c r="A14" s="113" t="s">
        <v>62</v>
      </c>
      <c r="B14" s="114"/>
      <c r="C14" s="115"/>
      <c r="D14" s="39"/>
      <c r="E14" s="1"/>
      <c r="F14" s="38">
        <v>20.457813999999999</v>
      </c>
      <c r="G14" s="37">
        <f t="shared" si="0"/>
        <v>0</v>
      </c>
      <c r="H14" s="130"/>
      <c r="I14" s="131"/>
      <c r="J14" s="132"/>
      <c r="K14" s="5"/>
      <c r="L14" s="5"/>
      <c r="M14" s="5"/>
      <c r="N14" s="5"/>
    </row>
    <row r="15" spans="1:15" ht="15" customHeight="1">
      <c r="A15" s="113" t="s">
        <v>63</v>
      </c>
      <c r="B15" s="114"/>
      <c r="C15" s="115"/>
      <c r="D15" s="39"/>
      <c r="E15" s="1"/>
      <c r="F15" s="38">
        <v>10.228907</v>
      </c>
      <c r="G15" s="37">
        <f t="shared" si="0"/>
        <v>0</v>
      </c>
      <c r="H15" s="130"/>
      <c r="I15" s="131"/>
      <c r="J15" s="132"/>
      <c r="K15" s="5"/>
      <c r="L15" s="5"/>
      <c r="M15" s="5"/>
      <c r="N15" s="5"/>
    </row>
    <row r="16" spans="1:15" ht="15" customHeight="1">
      <c r="A16" s="113" t="s">
        <v>64</v>
      </c>
      <c r="B16" s="114"/>
      <c r="C16" s="115"/>
      <c r="D16" s="39"/>
      <c r="E16" s="1"/>
      <c r="F16" s="38">
        <v>15.343360500000001</v>
      </c>
      <c r="G16" s="37">
        <f t="shared" si="0"/>
        <v>0</v>
      </c>
      <c r="H16" s="130"/>
      <c r="I16" s="131"/>
      <c r="J16" s="132"/>
      <c r="K16" s="5"/>
      <c r="L16" s="5"/>
      <c r="M16" s="5"/>
      <c r="N16" s="5"/>
    </row>
    <row r="17" spans="1:14" ht="15" customHeight="1">
      <c r="A17" s="139" t="s">
        <v>65</v>
      </c>
      <c r="B17" s="140"/>
      <c r="C17" s="141"/>
      <c r="D17" s="39"/>
      <c r="E17" s="1"/>
      <c r="F17" s="38">
        <v>15.343360500000001</v>
      </c>
      <c r="G17" s="37">
        <f t="shared" si="0"/>
        <v>0</v>
      </c>
      <c r="H17" s="130"/>
      <c r="I17" s="131"/>
      <c r="J17" s="132"/>
      <c r="K17" s="5"/>
      <c r="L17" s="5"/>
      <c r="M17" s="5"/>
      <c r="N17" s="5"/>
    </row>
    <row r="18" spans="1:14" ht="15" customHeight="1">
      <c r="A18" s="113" t="s">
        <v>66</v>
      </c>
      <c r="B18" s="114"/>
      <c r="C18" s="115"/>
      <c r="D18" s="39"/>
      <c r="E18" s="1"/>
      <c r="F18" s="38">
        <v>10.228907</v>
      </c>
      <c r="G18" s="37">
        <f>E18*F18</f>
        <v>0</v>
      </c>
      <c r="H18" s="130"/>
      <c r="I18" s="131"/>
      <c r="J18" s="132"/>
      <c r="K18" s="5"/>
      <c r="L18" s="5"/>
      <c r="M18" s="5"/>
      <c r="N18" s="5"/>
    </row>
    <row r="19" spans="1:14" ht="15" customHeight="1">
      <c r="A19" s="113" t="s">
        <v>67</v>
      </c>
      <c r="B19" s="114"/>
      <c r="C19" s="115"/>
      <c r="D19" s="39"/>
      <c r="E19" s="1"/>
      <c r="F19" s="38">
        <v>15.343360500000001</v>
      </c>
      <c r="G19" s="37">
        <f t="shared" ref="G19:G35" si="1">SUM(E19*F19)</f>
        <v>0</v>
      </c>
      <c r="H19" s="130"/>
      <c r="I19" s="131"/>
      <c r="J19" s="132"/>
      <c r="K19" s="5"/>
      <c r="L19" s="5"/>
      <c r="M19" s="5"/>
      <c r="N19" s="5"/>
    </row>
    <row r="20" spans="1:14" ht="15" customHeight="1">
      <c r="A20" s="113" t="s">
        <v>68</v>
      </c>
      <c r="B20" s="114"/>
      <c r="C20" s="115"/>
      <c r="D20" s="39"/>
      <c r="E20" s="1"/>
      <c r="F20" s="38">
        <v>15.343360500000001</v>
      </c>
      <c r="G20" s="37">
        <f t="shared" si="1"/>
        <v>0</v>
      </c>
      <c r="H20" s="130"/>
      <c r="I20" s="131"/>
      <c r="J20" s="132"/>
      <c r="K20" s="5"/>
      <c r="L20" s="5"/>
      <c r="M20" s="5"/>
      <c r="N20" s="5"/>
    </row>
    <row r="21" spans="1:14" ht="15" customHeight="1">
      <c r="A21" s="113" t="s">
        <v>69</v>
      </c>
      <c r="B21" s="114"/>
      <c r="C21" s="115"/>
      <c r="D21" s="39"/>
      <c r="E21" s="1"/>
      <c r="F21" s="38">
        <v>15.343360500000001</v>
      </c>
      <c r="G21" s="37">
        <f t="shared" si="1"/>
        <v>0</v>
      </c>
      <c r="H21" s="130"/>
      <c r="I21" s="131"/>
      <c r="J21" s="132"/>
      <c r="K21" s="5"/>
      <c r="L21" s="5"/>
      <c r="M21" s="5"/>
      <c r="N21" s="5"/>
    </row>
    <row r="22" spans="1:14" ht="15" customHeight="1">
      <c r="A22" s="136" t="s">
        <v>70</v>
      </c>
      <c r="B22" s="137"/>
      <c r="C22" s="138"/>
      <c r="D22" s="39"/>
      <c r="E22" s="1"/>
      <c r="F22" s="38">
        <v>66.487895500000008</v>
      </c>
      <c r="G22" s="37">
        <f t="shared" si="1"/>
        <v>0</v>
      </c>
      <c r="H22" s="130"/>
      <c r="I22" s="131"/>
      <c r="J22" s="132"/>
      <c r="K22" s="5"/>
      <c r="L22" s="5"/>
      <c r="M22" s="5"/>
      <c r="N22" s="5"/>
    </row>
    <row r="23" spans="1:14" ht="15" customHeight="1">
      <c r="A23" s="113" t="s">
        <v>31</v>
      </c>
      <c r="B23" s="114"/>
      <c r="C23" s="115"/>
      <c r="D23" s="39"/>
      <c r="E23" s="1"/>
      <c r="F23" s="38">
        <v>0</v>
      </c>
      <c r="G23" s="37">
        <f t="shared" si="1"/>
        <v>0</v>
      </c>
      <c r="H23" s="130"/>
      <c r="I23" s="131"/>
      <c r="J23" s="132"/>
      <c r="K23" s="5"/>
      <c r="L23" s="5"/>
      <c r="M23" s="5"/>
      <c r="N23" s="5"/>
    </row>
    <row r="24" spans="1:14" ht="15" customHeight="1">
      <c r="A24" s="113" t="s">
        <v>71</v>
      </c>
      <c r="B24" s="116"/>
      <c r="C24" s="117"/>
      <c r="D24" s="39"/>
      <c r="E24" s="1"/>
      <c r="F24" s="38">
        <v>35.801174500000002</v>
      </c>
      <c r="G24" s="37">
        <f t="shared" si="1"/>
        <v>0</v>
      </c>
      <c r="H24" s="130"/>
      <c r="I24" s="131"/>
      <c r="J24" s="132"/>
      <c r="K24" s="5"/>
      <c r="L24" s="5"/>
      <c r="M24" s="5"/>
      <c r="N24" s="5"/>
    </row>
    <row r="25" spans="1:14" ht="15" customHeight="1">
      <c r="A25" s="113" t="s">
        <v>72</v>
      </c>
      <c r="B25" s="114"/>
      <c r="C25" s="115"/>
      <c r="D25" s="39"/>
      <c r="E25" s="1"/>
      <c r="F25" s="38">
        <v>30.686721000000002</v>
      </c>
      <c r="G25" s="37">
        <f t="shared" si="1"/>
        <v>0</v>
      </c>
      <c r="H25" s="130"/>
      <c r="I25" s="131"/>
      <c r="J25" s="132"/>
      <c r="K25" s="5"/>
      <c r="L25" s="5"/>
      <c r="M25" s="5"/>
      <c r="N25" s="5"/>
    </row>
    <row r="26" spans="1:14" ht="15" customHeight="1">
      <c r="A26" s="113" t="s">
        <v>73</v>
      </c>
      <c r="B26" s="114"/>
      <c r="C26" s="115"/>
      <c r="D26" s="39"/>
      <c r="E26" s="1"/>
      <c r="F26" s="38">
        <v>35.801174500000002</v>
      </c>
      <c r="G26" s="37">
        <f t="shared" si="1"/>
        <v>0</v>
      </c>
      <c r="H26" s="130"/>
      <c r="I26" s="131"/>
      <c r="J26" s="132"/>
      <c r="K26" s="5"/>
      <c r="M26" s="2"/>
    </row>
    <row r="27" spans="1:14">
      <c r="A27" s="113" t="s">
        <v>74</v>
      </c>
      <c r="B27" s="114"/>
      <c r="C27" s="115"/>
      <c r="D27" s="39"/>
      <c r="E27" s="1"/>
      <c r="F27" s="38">
        <v>15.343360500000001</v>
      </c>
      <c r="G27" s="37">
        <f t="shared" si="1"/>
        <v>0</v>
      </c>
      <c r="H27" s="133"/>
      <c r="I27" s="134"/>
      <c r="J27" s="135"/>
      <c r="K27" s="5"/>
    </row>
    <row r="28" spans="1:14">
      <c r="A28" s="81" t="s">
        <v>75</v>
      </c>
      <c r="B28" s="82"/>
      <c r="C28" s="83"/>
      <c r="D28" s="39"/>
      <c r="E28" s="1"/>
      <c r="F28" s="38">
        <v>22.503595400000002</v>
      </c>
      <c r="G28" s="37">
        <f>SUM(E28*F28)</f>
        <v>0</v>
      </c>
      <c r="H28" s="92" t="s">
        <v>76</v>
      </c>
      <c r="I28" s="93"/>
      <c r="J28" s="94"/>
      <c r="K28" s="8"/>
    </row>
    <row r="29" spans="1:14" ht="15.75">
      <c r="A29" s="81" t="s">
        <v>77</v>
      </c>
      <c r="B29" s="82"/>
      <c r="C29" s="83"/>
      <c r="D29" s="39"/>
      <c r="E29" s="1"/>
      <c r="F29" s="38">
        <v>20.457813999999999</v>
      </c>
      <c r="G29" s="37">
        <f>SUM(E29*F29)</f>
        <v>0</v>
      </c>
      <c r="H29" s="95"/>
      <c r="I29" s="96"/>
      <c r="J29" s="97"/>
      <c r="K29" s="7"/>
    </row>
    <row r="30" spans="1:14" ht="15.75">
      <c r="A30" s="81" t="s">
        <v>78</v>
      </c>
      <c r="B30" s="82"/>
      <c r="C30" s="83"/>
      <c r="D30" s="39"/>
      <c r="E30" s="1"/>
      <c r="F30" s="38">
        <v>19.434923300000001</v>
      </c>
      <c r="G30" s="37">
        <f>SUM(E30*F30)</f>
        <v>0</v>
      </c>
      <c r="H30" s="95"/>
      <c r="I30" s="96"/>
      <c r="J30" s="97"/>
      <c r="K30" s="7"/>
    </row>
    <row r="31" spans="1:14" ht="15.75">
      <c r="A31" s="87"/>
      <c r="B31" s="88"/>
      <c r="C31" s="89"/>
      <c r="D31" s="39"/>
      <c r="E31" s="1"/>
      <c r="F31" s="38">
        <v>0</v>
      </c>
      <c r="G31" s="37"/>
      <c r="H31" s="95"/>
      <c r="I31" s="96"/>
      <c r="J31" s="97"/>
      <c r="K31" s="7"/>
    </row>
    <row r="32" spans="1:14" ht="15.75">
      <c r="A32" s="31" t="s">
        <v>79</v>
      </c>
      <c r="B32" s="32"/>
      <c r="C32" s="33"/>
      <c r="D32" s="39"/>
      <c r="E32" s="1"/>
      <c r="F32" s="38">
        <v>0</v>
      </c>
      <c r="G32" s="37"/>
      <c r="H32" s="95"/>
      <c r="I32" s="96"/>
      <c r="J32" s="97"/>
      <c r="K32" s="7"/>
    </row>
    <row r="33" spans="1:11" ht="15.75">
      <c r="A33" s="179" t="s">
        <v>80</v>
      </c>
      <c r="B33" s="180"/>
      <c r="C33" s="181"/>
      <c r="D33" s="39"/>
      <c r="E33" s="1"/>
      <c r="F33" s="38">
        <v>30.686721000000002</v>
      </c>
      <c r="G33" s="37">
        <f t="shared" si="1"/>
        <v>0</v>
      </c>
      <c r="H33" s="95"/>
      <c r="I33" s="96"/>
      <c r="J33" s="97"/>
      <c r="K33" s="7"/>
    </row>
    <row r="34" spans="1:11" ht="15.75">
      <c r="A34" s="172" t="s">
        <v>81</v>
      </c>
      <c r="B34" s="173"/>
      <c r="C34" s="174"/>
      <c r="D34" s="39"/>
      <c r="E34" s="1"/>
      <c r="F34" s="38">
        <v>35.801174500000002</v>
      </c>
      <c r="G34" s="37">
        <f t="shared" si="1"/>
        <v>0</v>
      </c>
      <c r="H34" s="95"/>
      <c r="I34" s="96"/>
      <c r="J34" s="97"/>
      <c r="K34" s="7"/>
    </row>
    <row r="35" spans="1:11" ht="15.75">
      <c r="A35" s="169" t="s">
        <v>82</v>
      </c>
      <c r="B35" s="170"/>
      <c r="C35" s="171"/>
      <c r="D35" s="39"/>
      <c r="E35" s="1"/>
      <c r="F35" s="38">
        <v>43.984300099999999</v>
      </c>
      <c r="G35" s="37">
        <f t="shared" si="1"/>
        <v>0</v>
      </c>
      <c r="H35" s="95"/>
      <c r="I35" s="96"/>
      <c r="J35" s="97"/>
      <c r="K35" s="7"/>
    </row>
    <row r="36" spans="1:11" ht="15.75">
      <c r="A36" s="172" t="s">
        <v>83</v>
      </c>
      <c r="B36" s="173"/>
      <c r="C36" s="174"/>
      <c r="D36" s="39"/>
      <c r="E36" s="1"/>
      <c r="F36" s="38">
        <v>25.572267500000002</v>
      </c>
      <c r="G36" s="37">
        <f t="shared" ref="G36:G40" si="2">SUM(E36*F36)</f>
        <v>0</v>
      </c>
      <c r="H36" s="95"/>
      <c r="I36" s="96"/>
      <c r="J36" s="97"/>
      <c r="K36" s="7"/>
    </row>
    <row r="37" spans="1:11" ht="15.75">
      <c r="A37" s="34" t="s">
        <v>84</v>
      </c>
      <c r="B37" s="35"/>
      <c r="C37" s="36"/>
      <c r="D37" s="39"/>
      <c r="E37" s="1"/>
      <c r="F37" s="38">
        <v>66.487895500000008</v>
      </c>
      <c r="G37" s="37">
        <f t="shared" si="2"/>
        <v>0</v>
      </c>
      <c r="H37" s="95"/>
      <c r="I37" s="96"/>
      <c r="J37" s="97"/>
      <c r="K37" s="7"/>
    </row>
    <row r="38" spans="1:11" ht="15.75">
      <c r="A38" s="172" t="s">
        <v>75</v>
      </c>
      <c r="B38" s="173"/>
      <c r="C38" s="174"/>
      <c r="D38" s="39"/>
      <c r="E38" s="1"/>
      <c r="F38" s="38">
        <v>21.4807047</v>
      </c>
      <c r="G38" s="37">
        <f t="shared" si="2"/>
        <v>0</v>
      </c>
      <c r="H38" s="95"/>
      <c r="I38" s="96"/>
      <c r="J38" s="97"/>
      <c r="K38" s="7"/>
    </row>
    <row r="39" spans="1:11" ht="15.75">
      <c r="A39" s="172" t="s">
        <v>77</v>
      </c>
      <c r="B39" s="173"/>
      <c r="C39" s="174"/>
      <c r="D39" s="39"/>
      <c r="E39" s="1"/>
      <c r="F39" s="38">
        <v>16.366251200000001</v>
      </c>
      <c r="G39" s="37">
        <f t="shared" si="2"/>
        <v>0</v>
      </c>
      <c r="H39" s="95"/>
      <c r="I39" s="96"/>
      <c r="J39" s="97"/>
      <c r="K39" s="7"/>
    </row>
    <row r="40" spans="1:11" ht="15.75">
      <c r="A40" s="172" t="s">
        <v>78</v>
      </c>
      <c r="B40" s="173"/>
      <c r="C40" s="174"/>
      <c r="D40" s="39"/>
      <c r="E40" s="1"/>
      <c r="F40" s="38">
        <v>17.389141900000002</v>
      </c>
      <c r="G40" s="37">
        <f t="shared" si="2"/>
        <v>0</v>
      </c>
      <c r="H40" s="95"/>
      <c r="I40" s="96"/>
      <c r="J40" s="97"/>
      <c r="K40" s="7"/>
    </row>
    <row r="41" spans="1:11" ht="15.75">
      <c r="A41" s="185"/>
      <c r="B41" s="186"/>
      <c r="C41" s="187"/>
      <c r="D41" s="39"/>
      <c r="E41" s="1"/>
      <c r="F41" s="49"/>
      <c r="G41" s="50"/>
      <c r="H41" s="95"/>
      <c r="I41" s="96"/>
      <c r="J41" s="97"/>
      <c r="K41" s="7"/>
    </row>
    <row r="42" spans="1:11" ht="15.75">
      <c r="A42" s="84"/>
      <c r="B42" s="85"/>
      <c r="C42" s="86"/>
      <c r="D42" s="39"/>
      <c r="E42" s="1"/>
      <c r="F42" s="49"/>
      <c r="G42" s="50"/>
      <c r="H42" s="95"/>
      <c r="I42" s="96"/>
      <c r="J42" s="97"/>
      <c r="K42" s="7"/>
    </row>
    <row r="43" spans="1:11" ht="15.75">
      <c r="A43" s="87"/>
      <c r="B43" s="88"/>
      <c r="C43" s="89"/>
      <c r="D43" s="39"/>
      <c r="E43" s="1"/>
      <c r="F43" s="49"/>
      <c r="G43" s="50"/>
      <c r="H43" s="95"/>
      <c r="I43" s="96"/>
      <c r="J43" s="97"/>
      <c r="K43" s="7"/>
    </row>
    <row r="44" spans="1:11" ht="15.75" thickBot="1">
      <c r="A44" s="13" t="s">
        <v>49</v>
      </c>
      <c r="B44" s="14"/>
      <c r="C44" s="15"/>
      <c r="D44" s="19"/>
      <c r="E44" s="20"/>
      <c r="F44" s="21"/>
      <c r="G44" s="40">
        <f>SUM(G10:G43)</f>
        <v>102.28907</v>
      </c>
      <c r="H44" s="95"/>
      <c r="I44" s="96"/>
      <c r="J44" s="97"/>
    </row>
    <row r="45" spans="1:11" ht="15" customHeight="1">
      <c r="A45" s="90"/>
      <c r="B45" s="90"/>
      <c r="C45" s="90"/>
      <c r="H45" s="95"/>
      <c r="I45" s="96"/>
      <c r="J45" s="97"/>
    </row>
    <row r="46" spans="1:11" ht="15" customHeight="1">
      <c r="A46" s="26" t="s">
        <v>85</v>
      </c>
      <c r="B46" s="25"/>
      <c r="C46" s="25"/>
      <c r="H46" s="98"/>
      <c r="I46" s="99"/>
      <c r="J46" s="100"/>
    </row>
    <row r="47" spans="1:11" ht="15" customHeight="1">
      <c r="A47" s="26" t="s">
        <v>86</v>
      </c>
      <c r="B47" s="26"/>
      <c r="C47" s="26"/>
      <c r="D47" s="26"/>
      <c r="E47" s="26"/>
      <c r="F47" s="26"/>
      <c r="G47" s="26"/>
      <c r="H47" s="91" t="s">
        <v>87</v>
      </c>
      <c r="I47" s="91"/>
      <c r="J47" s="91"/>
      <c r="K47" s="27"/>
    </row>
    <row r="48" spans="1:11" ht="15" customHeight="1">
      <c r="A48" s="77" t="s">
        <v>52</v>
      </c>
      <c r="B48" s="78"/>
      <c r="C48" s="78"/>
      <c r="D48" s="78"/>
      <c r="E48" s="78"/>
      <c r="F48" s="78"/>
      <c r="G48" s="78"/>
      <c r="H48" t="s">
        <v>88</v>
      </c>
    </row>
    <row r="49" spans="1:10">
      <c r="A49" s="78"/>
      <c r="B49" s="78"/>
      <c r="C49" s="78"/>
      <c r="D49" s="78"/>
      <c r="E49" s="78"/>
      <c r="F49" s="78"/>
      <c r="G49" s="78"/>
      <c r="H49" s="26"/>
      <c r="I49" s="30"/>
      <c r="J49" s="30"/>
    </row>
    <row r="50" spans="1:10">
      <c r="A50" s="79" t="s">
        <v>54</v>
      </c>
      <c r="B50" s="80"/>
      <c r="C50" s="80"/>
      <c r="D50" s="5"/>
      <c r="E50" s="5"/>
      <c r="F50" s="5"/>
      <c r="G50" s="5"/>
      <c r="H50" s="25"/>
    </row>
    <row r="51" spans="1:10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>
      <c r="H52" s="5"/>
      <c r="I52" s="5"/>
      <c r="J52" s="5"/>
    </row>
    <row r="53" spans="1:10">
      <c r="A53" s="28"/>
      <c r="H53" s="5"/>
      <c r="I53" s="5"/>
      <c r="J53" s="5"/>
    </row>
  </sheetData>
  <protectedRanges>
    <protectedRange algorithmName="SHA-512" hashValue="MZBByIzBoW5XGMYOiUba6wsUBns0p2l6mh7/jq9WF8Uol01SoTjbLAS1V8OjvL7XLjCmcqF6VfT63H6liSmG1g==" saltValue="aVkEtLvT6Xi3wQ138rH0jA==" spinCount="100000" sqref="F10:F40" name="Område2"/>
    <protectedRange password="B692" sqref="F10:G30 F32:G42" name="Område1"/>
  </protectedRanges>
  <mergeCells count="54">
    <mergeCell ref="H47:J47"/>
    <mergeCell ref="H28:J46"/>
    <mergeCell ref="A39:C39"/>
    <mergeCell ref="A40:C40"/>
    <mergeCell ref="A43:C43"/>
    <mergeCell ref="A30:C30"/>
    <mergeCell ref="A31:C31"/>
    <mergeCell ref="A41:C41"/>
    <mergeCell ref="A42:C42"/>
    <mergeCell ref="A29:C29"/>
    <mergeCell ref="A1:I1"/>
    <mergeCell ref="A28:C28"/>
    <mergeCell ref="A38:C38"/>
    <mergeCell ref="A15:C15"/>
    <mergeCell ref="G7:H7"/>
    <mergeCell ref="A22:C22"/>
    <mergeCell ref="A36:C36"/>
    <mergeCell ref="A33:C33"/>
    <mergeCell ref="A27:C27"/>
    <mergeCell ref="A14:C14"/>
    <mergeCell ref="A20:C20"/>
    <mergeCell ref="A25:C25"/>
    <mergeCell ref="A12:C12"/>
    <mergeCell ref="A13:C13"/>
    <mergeCell ref="H9:J27"/>
    <mergeCell ref="C6:F6"/>
    <mergeCell ref="A2:J2"/>
    <mergeCell ref="A4:B4"/>
    <mergeCell ref="A9:C9"/>
    <mergeCell ref="H6:J6"/>
    <mergeCell ref="C4:F4"/>
    <mergeCell ref="H5:J5"/>
    <mergeCell ref="A8:G8"/>
    <mergeCell ref="A23:C23"/>
    <mergeCell ref="A18:C18"/>
    <mergeCell ref="C7:F7"/>
    <mergeCell ref="A10:C10"/>
    <mergeCell ref="A11:C11"/>
    <mergeCell ref="A48:G49"/>
    <mergeCell ref="A24:C24"/>
    <mergeCell ref="A50:C50"/>
    <mergeCell ref="A3:E3"/>
    <mergeCell ref="H3:J3"/>
    <mergeCell ref="A45:C45"/>
    <mergeCell ref="A16:C16"/>
    <mergeCell ref="A26:C26"/>
    <mergeCell ref="A35:C35"/>
    <mergeCell ref="A34:C34"/>
    <mergeCell ref="A17:C17"/>
    <mergeCell ref="H4:J4"/>
    <mergeCell ref="I7:J7"/>
    <mergeCell ref="A21:C21"/>
    <mergeCell ref="A19:C19"/>
    <mergeCell ref="C5:F5"/>
  </mergeCells>
  <hyperlinks>
    <hyperlink ref="G3" r:id="rId1" xr:uid="{00000000-0004-0000-0000-000000000000}"/>
    <hyperlink ref="A3" r:id="rId2" xr:uid="{00000000-0004-0000-0000-000001000000}"/>
    <hyperlink ref="A3:E3" r:id="rId3" display="sabina.walloee.thorsen@dk.issworld.com  " xr:uid="{CB237672-CC3B-4FD8-A856-A1CC1D00570C}"/>
  </hyperlinks>
  <pageMargins left="0.23622047244094491" right="0.23622047244094491" top="0.35433070866141736" bottom="0.15748031496062992" header="0.31496062992125984" footer="0.31496062992125984"/>
  <pageSetup paperSize="9" orientation="portrait" r:id="rId4"/>
  <headerFooter>
    <oddHeader xml:space="preserve">&amp;L
</oddHead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A6250-164F-4C49-8BFA-FC5BD9C68191}">
  <dimension ref="A1:F27"/>
  <sheetViews>
    <sheetView showGridLines="0" zoomScale="115" zoomScaleNormal="115" workbookViewId="0">
      <selection activeCell="D19" sqref="D19"/>
    </sheetView>
  </sheetViews>
  <sheetFormatPr defaultRowHeight="15"/>
  <cols>
    <col min="1" max="1" width="42.140625" bestFit="1" customWidth="1"/>
    <col min="2" max="2" width="12.85546875" bestFit="1" customWidth="1"/>
    <col min="3" max="3" width="20.5703125" bestFit="1" customWidth="1"/>
    <col min="4" max="4" width="19.85546875" bestFit="1" customWidth="1"/>
    <col min="5" max="5" width="78.28515625" bestFit="1" customWidth="1"/>
  </cols>
  <sheetData>
    <row r="1" spans="1:6">
      <c r="A1" s="191" t="s">
        <v>89</v>
      </c>
      <c r="B1" s="191"/>
      <c r="C1" s="191"/>
      <c r="D1" s="191"/>
    </row>
    <row r="5" spans="1:6">
      <c r="A5" s="192" t="s">
        <v>90</v>
      </c>
      <c r="B5" s="192"/>
      <c r="C5" s="192"/>
      <c r="D5" s="192"/>
    </row>
    <row r="6" spans="1:6">
      <c r="A6" s="188" t="s">
        <v>91</v>
      </c>
      <c r="B6" s="189"/>
      <c r="C6" s="190"/>
      <c r="D6" s="51">
        <v>6.1699999999999998E-2</v>
      </c>
    </row>
    <row r="7" spans="1:6">
      <c r="A7" s="52"/>
      <c r="B7" s="53"/>
    </row>
    <row r="8" spans="1:6">
      <c r="F8" s="54"/>
    </row>
    <row r="9" spans="1:6">
      <c r="A9" s="192" t="s">
        <v>92</v>
      </c>
      <c r="B9" s="192"/>
      <c r="C9" s="192"/>
      <c r="D9" s="192"/>
    </row>
    <row r="10" spans="1:6" ht="15.75" thickBot="1">
      <c r="A10" s="55" t="s">
        <v>93</v>
      </c>
      <c r="B10" s="55"/>
      <c r="C10" s="55"/>
      <c r="D10" s="56" t="s">
        <v>94</v>
      </c>
    </row>
    <row r="11" spans="1:6">
      <c r="A11" s="188" t="s">
        <v>95</v>
      </c>
      <c r="B11" s="189"/>
      <c r="C11" s="190"/>
      <c r="D11" s="57">
        <v>134699.4</v>
      </c>
      <c r="E11" s="58" t="s">
        <v>96</v>
      </c>
    </row>
    <row r="12" spans="1:6">
      <c r="A12" s="188" t="s">
        <v>97</v>
      </c>
      <c r="B12" s="189"/>
      <c r="C12" s="190"/>
      <c r="D12" s="59">
        <v>0.371</v>
      </c>
      <c r="E12" s="58" t="s">
        <v>98</v>
      </c>
    </row>
    <row r="14" spans="1:6">
      <c r="A14" s="193" t="s">
        <v>99</v>
      </c>
      <c r="B14" s="193"/>
      <c r="C14" s="193"/>
      <c r="D14" s="193"/>
    </row>
    <row r="15" spans="1:6" ht="15.75" thickBot="1">
      <c r="A15" s="194" t="s">
        <v>100</v>
      </c>
      <c r="B15" s="194"/>
      <c r="C15" s="194"/>
      <c r="D15" s="60">
        <f>D11</f>
        <v>134699.4</v>
      </c>
    </row>
    <row r="16" spans="1:6">
      <c r="A16" s="188" t="s">
        <v>101</v>
      </c>
      <c r="B16" s="189"/>
      <c r="C16" s="190"/>
      <c r="D16" s="61">
        <f>D15*D12</f>
        <v>49973.477399999996</v>
      </c>
    </row>
    <row r="17" spans="1:4" ht="18">
      <c r="A17" s="188" t="s">
        <v>102</v>
      </c>
      <c r="B17" s="189"/>
      <c r="C17" s="190"/>
      <c r="D17" s="62">
        <f>D16*D6</f>
        <v>3083.3635555799997</v>
      </c>
    </row>
    <row r="18" spans="1:4" ht="15.75" thickBot="1">
      <c r="A18" s="194" t="s">
        <v>103</v>
      </c>
      <c r="B18" s="194"/>
      <c r="C18" s="194"/>
      <c r="D18" s="60">
        <f>D17+D15</f>
        <v>137782.76355557999</v>
      </c>
    </row>
    <row r="19" spans="1:4">
      <c r="A19" s="63" t="s">
        <v>104</v>
      </c>
      <c r="D19" s="64">
        <f>D17/D15</f>
        <v>2.28907E-2</v>
      </c>
    </row>
    <row r="25" spans="1:4">
      <c r="B25" s="65"/>
      <c r="D25" s="66"/>
    </row>
    <row r="26" spans="1:4">
      <c r="B26" s="54"/>
    </row>
    <row r="27" spans="1:4">
      <c r="B27" s="54"/>
    </row>
  </sheetData>
  <mergeCells count="11">
    <mergeCell ref="A14:D14"/>
    <mergeCell ref="A15:C15"/>
    <mergeCell ref="A16:C16"/>
    <mergeCell ref="A17:C17"/>
    <mergeCell ref="A18:C18"/>
    <mergeCell ref="A12:C12"/>
    <mergeCell ref="A1:D1"/>
    <mergeCell ref="A5:D5"/>
    <mergeCell ref="A6:C6"/>
    <mergeCell ref="A9:D9"/>
    <mergeCell ref="A11:C1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ef4ed56-ffb6-46e9-abb5-d5e062b660a1">
      <Terms xmlns="http://schemas.microsoft.com/office/infopath/2007/PartnerControls"/>
    </lcf76f155ced4ddcb4097134ff3c332f>
    <TaxCatchAll xmlns="67771853-b7eb-4e8b-99ce-0550b867b5b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ADBFF3E3B0A474898D8901E3573AC79" ma:contentTypeVersion="12" ma:contentTypeDescription="Opret et nyt dokument." ma:contentTypeScope="" ma:versionID="5730b881e402dc7162f9efaf4bab5b4a">
  <xsd:schema xmlns:xsd="http://www.w3.org/2001/XMLSchema" xmlns:xs="http://www.w3.org/2001/XMLSchema" xmlns:p="http://schemas.microsoft.com/office/2006/metadata/properties" xmlns:ns2="bef4ed56-ffb6-46e9-abb5-d5e062b660a1" xmlns:ns3="67771853-b7eb-4e8b-99ce-0550b867b5bd" targetNamespace="http://schemas.microsoft.com/office/2006/metadata/properties" ma:root="true" ma:fieldsID="47b2abe070a0dc935822a6aea1f663c5" ns2:_="" ns3:_="">
    <xsd:import namespace="bef4ed56-ffb6-46e9-abb5-d5e062b660a1"/>
    <xsd:import namespace="67771853-b7eb-4e8b-99ce-0550b867b5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f4ed56-ffb6-46e9-abb5-d5e062b660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e0dcd529-d994-465a-b4cc-845cf26ecc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771853-b7eb-4e8b-99ce-0550b867b5bd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be3734e-6727-4453-852a-ff50592c8d5b}" ma:internalName="TaxCatchAll" ma:showField="CatchAllData" ma:web="67771853-b7eb-4e8b-99ce-0550b867b5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6E93FD-3667-40D4-ACB4-EE74999BE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A62AD-BF1A-41CE-A634-B434BB535884}">
  <ds:schemaRefs>
    <ds:schemaRef ds:uri="http://schemas.microsoft.com/office/2006/metadata/properties"/>
    <ds:schemaRef ds:uri="http://schemas.microsoft.com/office/infopath/2007/PartnerControls"/>
    <ds:schemaRef ds:uri="bef4ed56-ffb6-46e9-abb5-d5e062b660a1"/>
    <ds:schemaRef ds:uri="67771853-b7eb-4e8b-99ce-0550b867b5bd"/>
  </ds:schemaRefs>
</ds:datastoreItem>
</file>

<file path=customXml/itemProps3.xml><?xml version="1.0" encoding="utf-8"?>
<ds:datastoreItem xmlns:ds="http://schemas.openxmlformats.org/officeDocument/2006/customXml" ds:itemID="{6DB2AFF0-11CB-4A52-ABD6-9E3C70AED4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f4ed56-ffb6-46e9-abb5-d5e062b660a1"/>
    <ds:schemaRef ds:uri="67771853-b7eb-4e8b-99ce-0550b867b5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2</vt:i4>
      </vt:variant>
    </vt:vector>
  </HeadingPairs>
  <TitlesOfParts>
    <vt:vector size="5" baseType="lpstr">
      <vt:lpstr>Ny gæstepris</vt:lpstr>
      <vt:lpstr>Ark1</vt:lpstr>
      <vt:lpstr>Prismodel Fixed Fee (drift)</vt:lpstr>
      <vt:lpstr>'Ark1'!Udskriftsområde</vt:lpstr>
      <vt:lpstr>'Ny gæstepris'!Udskriftsområde</vt:lpstr>
    </vt:vector>
  </TitlesOfParts>
  <Manager/>
  <Company>ISS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ISS World</dc:creator>
  <cp:keywords/>
  <dc:description/>
  <cp:lastModifiedBy>Marianne E. Storgaard</cp:lastModifiedBy>
  <cp:revision/>
  <dcterms:created xsi:type="dcterms:W3CDTF">2013-04-09T10:38:37Z</dcterms:created>
  <dcterms:modified xsi:type="dcterms:W3CDTF">2024-11-26T11:29:00Z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0x0101001ADBFF3E3B0A474898D8901E3573AC79</vt:lpwstr>
  </property>
</Properties>
</file>